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7" r:id="rId1"/>
    <sheet name="data1" sheetId="21" r:id="rId2"/>
    <sheet name="data2" sheetId="22" r:id="rId3"/>
  </sheets>
  <definedNames>
    <definedName name="abscrt_tval">#REF!</definedName>
    <definedName name="abscrt_zval">#REF!</definedName>
    <definedName name="Alpha">#REF!</definedName>
    <definedName name="conclusion">#REF!</definedName>
    <definedName name="df">#REF!</definedName>
    <definedName name="HoMean">#REF!</definedName>
    <definedName name="lftcrt_tval">#REF!</definedName>
    <definedName name="lftcrt_zval">#REF!</definedName>
    <definedName name="n">#REF!</definedName>
    <definedName name="p_value">#REF!</definedName>
    <definedName name="_xlnm.Print_Area" localSheetId="0">Sheet1!$A$1:$K$42</definedName>
    <definedName name="rtcrt_tval">#REF!</definedName>
    <definedName name="rtcrt_zval">#REF!</definedName>
    <definedName name="SaMean">#REF!</definedName>
    <definedName name="StdDev">#REF!</definedName>
    <definedName name="sum_of_n">#REF!</definedName>
    <definedName name="sum_of_x">#REF!</definedName>
    <definedName name="t">#REF!</definedName>
    <definedName name="Test_of_left_tail">#REF!</definedName>
    <definedName name="z">#REF!</definedName>
  </definedNames>
  <calcPr calcId="125725"/>
</workbook>
</file>

<file path=xl/calcChain.xml><?xml version="1.0" encoding="utf-8"?>
<calcChain xmlns="http://schemas.openxmlformats.org/spreadsheetml/2006/main">
  <c r="I3" i="22"/>
  <c r="D3" s="1"/>
  <c r="I4"/>
  <c r="D4" s="1"/>
  <c r="I5"/>
  <c r="D5" s="1"/>
  <c r="I6"/>
  <c r="D6" s="1"/>
  <c r="I7"/>
  <c r="D7" s="1"/>
  <c r="I8"/>
  <c r="D8" s="1"/>
  <c r="I9"/>
  <c r="D9" s="1"/>
  <c r="I10"/>
  <c r="D10" s="1"/>
  <c r="I11"/>
  <c r="D11" s="1"/>
  <c r="I12"/>
  <c r="D12" s="1"/>
  <c r="I13"/>
  <c r="D13" s="1"/>
  <c r="I14"/>
  <c r="D14" s="1"/>
  <c r="I15"/>
  <c r="D15" s="1"/>
  <c r="I16"/>
  <c r="D16" s="1"/>
  <c r="I17"/>
  <c r="D17" s="1"/>
  <c r="I18"/>
  <c r="D18" s="1"/>
  <c r="I19"/>
  <c r="D19" s="1"/>
  <c r="I20"/>
  <c r="D20" s="1"/>
  <c r="I21"/>
  <c r="D21" s="1"/>
  <c r="I22"/>
  <c r="D22" s="1"/>
  <c r="I23"/>
  <c r="D23" s="1"/>
  <c r="I24"/>
  <c r="D24" s="1"/>
  <c r="I25"/>
  <c r="D25" s="1"/>
  <c r="I26"/>
  <c r="D26" s="1"/>
  <c r="I27"/>
  <c r="D27" s="1"/>
  <c r="I28"/>
  <c r="D28" s="1"/>
  <c r="I29"/>
  <c r="D29" s="1"/>
  <c r="I30"/>
  <c r="D30" s="1"/>
  <c r="I31"/>
  <c r="D31" s="1"/>
  <c r="I32"/>
  <c r="D32" s="1"/>
  <c r="I33"/>
  <c r="D33" s="1"/>
  <c r="I34"/>
  <c r="D34" s="1"/>
  <c r="I35"/>
  <c r="D35" s="1"/>
  <c r="I36"/>
  <c r="D36" s="1"/>
  <c r="I37"/>
  <c r="D37" s="1"/>
  <c r="I38"/>
  <c r="D38" s="1"/>
  <c r="I39"/>
  <c r="D39" s="1"/>
  <c r="I40"/>
  <c r="D40" s="1"/>
  <c r="I41"/>
  <c r="D41" s="1"/>
  <c r="I42"/>
  <c r="D42" s="1"/>
  <c r="I43"/>
  <c r="D43" s="1"/>
  <c r="I44"/>
  <c r="D44" s="1"/>
  <c r="I45"/>
  <c r="D45" s="1"/>
  <c r="I46"/>
  <c r="D46" s="1"/>
  <c r="I47"/>
  <c r="D47" s="1"/>
  <c r="I48"/>
  <c r="D48" s="1"/>
  <c r="I49"/>
  <c r="D49" s="1"/>
  <c r="I50"/>
  <c r="D50" s="1"/>
  <c r="I51"/>
  <c r="D51" s="1"/>
  <c r="I52"/>
  <c r="D52" s="1"/>
  <c r="I53"/>
  <c r="D53" s="1"/>
  <c r="I54"/>
  <c r="D54" s="1"/>
  <c r="I55"/>
  <c r="D55" s="1"/>
  <c r="I56"/>
  <c r="D56" s="1"/>
  <c r="I57"/>
  <c r="D57" s="1"/>
  <c r="I58"/>
  <c r="D58" s="1"/>
  <c r="I59"/>
  <c r="D59" s="1"/>
  <c r="I60"/>
  <c r="D60" s="1"/>
  <c r="I61"/>
  <c r="D61" s="1"/>
  <c r="I62"/>
  <c r="D62" s="1"/>
  <c r="I63"/>
  <c r="D63" s="1"/>
  <c r="I64"/>
  <c r="D64" s="1"/>
  <c r="I65"/>
  <c r="D65" s="1"/>
  <c r="I66"/>
  <c r="D66" s="1"/>
  <c r="I67"/>
  <c r="D67" s="1"/>
  <c r="I68"/>
  <c r="D68" s="1"/>
  <c r="I69"/>
  <c r="D69" s="1"/>
  <c r="I70"/>
  <c r="D70" s="1"/>
  <c r="I71"/>
  <c r="D71" s="1"/>
  <c r="I72"/>
  <c r="D72" s="1"/>
  <c r="I73"/>
  <c r="D73" s="1"/>
  <c r="I74"/>
  <c r="D74" s="1"/>
  <c r="I75"/>
  <c r="D75" s="1"/>
  <c r="I76"/>
  <c r="D76" s="1"/>
  <c r="I77"/>
  <c r="D77" s="1"/>
  <c r="I78"/>
  <c r="D78" s="1"/>
  <c r="I79"/>
  <c r="D79" s="1"/>
  <c r="I80"/>
  <c r="D80" s="1"/>
  <c r="I81"/>
  <c r="D81" s="1"/>
  <c r="I82"/>
  <c r="D82" s="1"/>
  <c r="I83"/>
  <c r="D83" s="1"/>
  <c r="I84"/>
  <c r="D84" s="1"/>
  <c r="I85"/>
  <c r="D85" s="1"/>
  <c r="I86"/>
  <c r="D86" s="1"/>
  <c r="I87"/>
  <c r="D87" s="1"/>
  <c r="I88"/>
  <c r="D88" s="1"/>
  <c r="I89"/>
  <c r="D89" s="1"/>
  <c r="I90"/>
  <c r="D90" s="1"/>
  <c r="I91"/>
  <c r="D91" s="1"/>
  <c r="I92"/>
  <c r="D92" s="1"/>
  <c r="I93"/>
  <c r="D93" s="1"/>
  <c r="I94"/>
  <c r="D94" s="1"/>
  <c r="I95"/>
  <c r="D95" s="1"/>
  <c r="I96"/>
  <c r="D96" s="1"/>
  <c r="I97"/>
  <c r="D97" s="1"/>
  <c r="I98"/>
  <c r="D98" s="1"/>
  <c r="I99"/>
  <c r="D99" s="1"/>
  <c r="I100"/>
  <c r="D100" s="1"/>
  <c r="I101"/>
  <c r="D101" s="1"/>
  <c r="I102"/>
  <c r="D102" s="1"/>
  <c r="I103"/>
  <c r="D103" s="1"/>
  <c r="I104"/>
  <c r="D104" s="1"/>
  <c r="I105"/>
  <c r="D105" s="1"/>
  <c r="I106"/>
  <c r="D106" s="1"/>
  <c r="I107"/>
  <c r="D107" s="1"/>
  <c r="I108"/>
  <c r="D108" s="1"/>
  <c r="I109"/>
  <c r="D109" s="1"/>
  <c r="I110"/>
  <c r="D110" s="1"/>
  <c r="I111"/>
  <c r="D111" s="1"/>
  <c r="I112"/>
  <c r="D112" s="1"/>
  <c r="I113"/>
  <c r="D113" s="1"/>
  <c r="I114"/>
  <c r="D114" s="1"/>
  <c r="I115"/>
  <c r="D115" s="1"/>
  <c r="I116"/>
  <c r="D116" s="1"/>
  <c r="I117"/>
  <c r="D117" s="1"/>
  <c r="I118"/>
  <c r="D118" s="1"/>
  <c r="I119"/>
  <c r="D119" s="1"/>
  <c r="I120"/>
  <c r="D120" s="1"/>
  <c r="I121"/>
  <c r="D121" s="1"/>
  <c r="I122"/>
  <c r="D122" s="1"/>
  <c r="I123"/>
  <c r="D123" s="1"/>
  <c r="I124"/>
  <c r="D124" s="1"/>
  <c r="I125"/>
  <c r="D125" s="1"/>
  <c r="I126"/>
  <c r="D126" s="1"/>
  <c r="I127"/>
  <c r="D127" s="1"/>
  <c r="I128"/>
  <c r="D128" s="1"/>
  <c r="I129"/>
  <c r="D129" s="1"/>
  <c r="I130"/>
  <c r="D130" s="1"/>
  <c r="I131"/>
  <c r="D131" s="1"/>
  <c r="I2"/>
  <c r="D2" s="1"/>
  <c r="D132" s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2"/>
  <c r="B13" i="7"/>
  <c r="B11"/>
  <c r="B9"/>
  <c r="C238" i="21"/>
  <c r="D238"/>
  <c r="D76"/>
  <c r="D77"/>
  <c r="D78"/>
  <c r="D79"/>
  <c r="D81"/>
  <c r="D83"/>
  <c r="D86"/>
  <c r="D88"/>
  <c r="D93"/>
  <c r="D94"/>
  <c r="D95"/>
  <c r="D96"/>
  <c r="D97"/>
  <c r="D98"/>
  <c r="D99"/>
  <c r="D101"/>
  <c r="D103"/>
  <c r="D104"/>
  <c r="D105"/>
  <c r="D106"/>
  <c r="D108"/>
  <c r="D109"/>
  <c r="D110"/>
  <c r="D113"/>
  <c r="D115"/>
  <c r="D116"/>
  <c r="D117"/>
  <c r="D120"/>
  <c r="D124"/>
  <c r="D125"/>
  <c r="D126"/>
  <c r="D127"/>
  <c r="D129"/>
  <c r="D131"/>
  <c r="D132"/>
  <c r="D133"/>
  <c r="D136"/>
  <c r="D137"/>
  <c r="D140"/>
  <c r="D142"/>
  <c r="D144"/>
  <c r="D147"/>
  <c r="D148"/>
  <c r="D150"/>
  <c r="D153"/>
  <c r="D156"/>
  <c r="D157"/>
  <c r="D158"/>
  <c r="D159"/>
  <c r="D162"/>
  <c r="D164"/>
  <c r="D166"/>
  <c r="D168"/>
  <c r="D169"/>
  <c r="D170"/>
  <c r="D172"/>
  <c r="D173"/>
  <c r="D177"/>
  <c r="D179"/>
  <c r="D181"/>
  <c r="D182"/>
  <c r="D183"/>
  <c r="D187"/>
  <c r="D188"/>
  <c r="D189"/>
  <c r="D190"/>
  <c r="D191"/>
  <c r="D195"/>
  <c r="D196"/>
  <c r="D198"/>
  <c r="D199"/>
  <c r="D200"/>
  <c r="D202"/>
  <c r="D203"/>
  <c r="D204"/>
  <c r="D205"/>
  <c r="D206"/>
  <c r="D208"/>
  <c r="D209"/>
  <c r="D211"/>
  <c r="D212"/>
  <c r="D214"/>
  <c r="D215"/>
  <c r="D216"/>
  <c r="D217"/>
  <c r="D219"/>
  <c r="D222"/>
  <c r="D223"/>
  <c r="D224"/>
  <c r="D225"/>
  <c r="D226"/>
  <c r="D228"/>
  <c r="D229"/>
  <c r="D230"/>
  <c r="D235"/>
  <c r="D236"/>
  <c r="D55"/>
  <c r="D57"/>
  <c r="D59"/>
  <c r="D60"/>
  <c r="D61"/>
  <c r="D62"/>
  <c r="D63"/>
  <c r="D65"/>
  <c r="D66"/>
  <c r="D67"/>
  <c r="D71"/>
  <c r="D72"/>
  <c r="D38"/>
  <c r="D40"/>
  <c r="D41"/>
  <c r="D46"/>
  <c r="D53"/>
  <c r="D54"/>
  <c r="D6"/>
  <c r="D10"/>
  <c r="D11"/>
  <c r="D12"/>
  <c r="D13"/>
  <c r="D15"/>
  <c r="D16"/>
  <c r="D17"/>
  <c r="D18"/>
  <c r="D19"/>
  <c r="D20"/>
  <c r="D21"/>
  <c r="D22"/>
  <c r="D23"/>
  <c r="D24"/>
  <c r="D25"/>
  <c r="D28"/>
  <c r="D29"/>
  <c r="D31"/>
  <c r="D32"/>
  <c r="D33"/>
  <c r="D34"/>
  <c r="D4"/>
</calcChain>
</file>

<file path=xl/sharedStrings.xml><?xml version="1.0" encoding="utf-8"?>
<sst xmlns="http://schemas.openxmlformats.org/spreadsheetml/2006/main" count="134" uniqueCount="48">
  <si>
    <t>Lab 11 Answer Key</t>
  </si>
  <si>
    <t>population</t>
  </si>
  <si>
    <t>childoutall</t>
  </si>
  <si>
    <t>percent5to9</t>
  </si>
  <si>
    <t>percent10to14</t>
  </si>
  <si>
    <t>per capita</t>
  </si>
  <si>
    <t>Child  out all is the variable being adjusted for population</t>
  </si>
  <si>
    <t>Original average</t>
  </si>
  <si>
    <t>Adjusted average</t>
  </si>
  <si>
    <t>i</t>
  </si>
  <si>
    <t>ii</t>
  </si>
  <si>
    <t>iii</t>
  </si>
  <si>
    <t>deathsper1000</t>
  </si>
  <si>
    <t>latitude</t>
  </si>
  <si>
    <t>latabs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</si>
  <si>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</si>
  <si>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</si>
  <si>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</si>
  <si>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</si>
  <si>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</si>
  <si>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</si>
  <si>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</si>
  <si>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</si>
  <si>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</si>
  <si>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</si>
  <si>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</si>
  <si>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</si>
  <si>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</si>
  <si>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</si>
  <si>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</si>
  <si>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</si>
  <si>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</si>
  <si>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</si>
  <si>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</si>
  <si>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</si>
  <si>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</si>
  <si>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</si>
  <si>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Only childoutall is significant</t>
  </si>
  <si>
    <t>For each additional child out of school, deaths increase by 0.00000029</t>
  </si>
  <si>
    <t>Needed to take the absolute value because the goal is to understand how colder temperatures influence deaths; temperature decreases if you go north from the equator or south.</t>
  </si>
  <si>
    <t>totkids</t>
  </si>
  <si>
    <t>% out of school</t>
  </si>
  <si>
    <t>old average</t>
  </si>
  <si>
    <t>new average</t>
  </si>
  <si>
    <t>Now both are statisitically significant</t>
  </si>
  <si>
    <t>For each percentage out of school, deaths per 1,000 increase by 33.</t>
  </si>
  <si>
    <t>For each degree of latitude increase, deathers increase by 0.069 per 1,000.</t>
  </si>
  <si>
    <t>For absent per 1,000, the coefficient would decrease to 0.033.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</si>
</sst>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/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1" fillId="0" borderId="0" xfId="0" quotePrefix="1" applyFont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4" fillId="0" borderId="0" xfId="0" applyFont="1" applyAlignment="1"/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Fill="1" applyBorder="1" applyAlignment="1"/>
    <xf numFmtId="0" fontId="0" fillId="0" borderId="1" xfId="0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Continuous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8"/>
  <sheetViews>
    <sheetView tabSelected="1" topLeftCell="A37" zoomScaleNormal="100" zoomScalePageLayoutView="115" workbookViewId="0">
      <selection activeCell="J60" sqref="J60"/>
    </sheetView>
  </sheetViews>
  <sheetFormatPr defaultRowHeight="12.75"/>
  <cols>
    <col min="1" max="1" width="2.140625" style="15" bestFit="1" customWidth="1"/>
    <col min="2" max="2" width="14.85546875" style="28" customWidth="1"/>
    <col min="3" max="3" width="10" style="28" customWidth="1"/>
    <col min="4" max="4" width="8.28515625" style="1" bestFit="1" customWidth="1"/>
    <col min="5" max="5" width="7.7109375" style="1" customWidth="1"/>
    <col min="6" max="6" width="10.5703125" style="1" customWidth="1"/>
    <col min="7" max="9" width="9.140625" style="1"/>
    <col min="10" max="10" width="16" style="1" customWidth="1"/>
    <col min="11" max="16384" width="9.140625" style="1"/>
  </cols>
  <sheetData>
    <row r="1" spans="1:15">
      <c r="A1" s="29" t="s">
        <v>0</v>
      </c>
      <c r="B1" s="30"/>
      <c r="C1" s="30"/>
      <c r="D1" s="30"/>
      <c r="E1" s="30"/>
      <c r="F1" s="30"/>
      <c r="G1" s="30"/>
      <c r="H1" s="30"/>
      <c r="I1" s="31"/>
      <c r="J1" s="31"/>
      <c r="K1" s="32"/>
    </row>
    <row r="2" spans="1:15">
      <c r="A2" s="30"/>
      <c r="B2" s="30"/>
      <c r="C2" s="30"/>
      <c r="D2" s="30"/>
      <c r="E2" s="30"/>
      <c r="F2" s="30"/>
      <c r="G2" s="30"/>
      <c r="H2" s="30"/>
      <c r="I2" s="31"/>
      <c r="J2" s="31"/>
      <c r="K2" s="32"/>
    </row>
    <row r="3" spans="1:15">
      <c r="A3" s="14">
        <v>1</v>
      </c>
      <c r="B3" s="36" t="s">
        <v>6</v>
      </c>
      <c r="C3" s="36"/>
      <c r="D3" s="10"/>
      <c r="E3" s="10"/>
      <c r="F3" s="10"/>
      <c r="G3" s="8"/>
      <c r="H3" s="11"/>
      <c r="I3" s="8"/>
      <c r="J3" s="8"/>
    </row>
    <row r="4" spans="1:15">
      <c r="A4" s="14"/>
      <c r="B4" s="37"/>
      <c r="C4" s="37"/>
      <c r="D4" s="8"/>
      <c r="E4" s="8"/>
      <c r="F4" s="8"/>
      <c r="G4" s="8"/>
      <c r="H4" s="11"/>
      <c r="I4" s="8"/>
      <c r="J4" s="8"/>
    </row>
    <row r="5" spans="1:15">
      <c r="A5" s="14"/>
      <c r="B5" s="37" t="s">
        <v>7</v>
      </c>
      <c r="C5" s="8">
        <v>340390.40287769784</v>
      </c>
      <c r="E5" s="8"/>
      <c r="F5" s="8"/>
      <c r="G5" s="8"/>
      <c r="H5" s="8"/>
      <c r="I5" s="8"/>
      <c r="J5" s="8"/>
    </row>
    <row r="6" spans="1:15">
      <c r="A6" s="14"/>
      <c r="B6" s="37" t="s">
        <v>8</v>
      </c>
      <c r="C6" s="8">
        <v>1.3293352372506208E-2</v>
      </c>
      <c r="E6" s="8"/>
      <c r="F6" s="8"/>
      <c r="G6" s="8"/>
      <c r="H6" s="8"/>
      <c r="I6" s="8"/>
      <c r="J6" s="8"/>
      <c r="K6" s="4"/>
      <c r="L6" s="12"/>
      <c r="M6" s="12"/>
      <c r="N6" s="12"/>
      <c r="O6" s="12"/>
    </row>
    <row r="7" spans="1:15">
      <c r="A7" s="14"/>
      <c r="B7" s="9"/>
      <c r="C7" s="9"/>
      <c r="D7" s="8"/>
      <c r="E7" s="8"/>
      <c r="F7" s="8"/>
      <c r="G7" s="8"/>
      <c r="H7" s="8"/>
      <c r="I7" s="8"/>
      <c r="J7" s="8"/>
      <c r="K7" s="4"/>
      <c r="L7" s="12"/>
      <c r="M7" s="12"/>
      <c r="N7" s="12"/>
      <c r="O7" s="12"/>
    </row>
    <row r="8" spans="1:15">
      <c r="A8" s="14">
        <v>2</v>
      </c>
      <c r="B8" s="9" t="s">
        <v>9</v>
      </c>
      <c r="C8" s="9"/>
      <c r="D8" s="8"/>
      <c r="E8" s="8"/>
      <c r="F8" s="8"/>
      <c r="G8" s="8"/>
      <c r="H8" s="8"/>
      <c r="I8" s="8"/>
      <c r="J8" s="8"/>
      <c r="K8" s="4"/>
    </row>
    <row r="9" spans="1:15">
      <c r="A9" s="14"/>
      <c r="B9" s="8">
        <f>1.01*0.3</f>
        <v>0.30299999999999999</v>
      </c>
      <c r="C9" s="8"/>
      <c r="D9" s="10"/>
      <c r="E9" s="10"/>
      <c r="F9" s="10"/>
      <c r="G9" s="8"/>
      <c r="H9" s="11"/>
      <c r="I9" s="8"/>
      <c r="J9" s="8"/>
      <c r="K9" s="4"/>
    </row>
    <row r="10" spans="1:15">
      <c r="A10" s="14"/>
      <c r="B10" s="8" t="s">
        <v>10</v>
      </c>
      <c r="C10" s="8"/>
      <c r="D10" s="8"/>
      <c r="E10" s="8"/>
      <c r="F10" s="8"/>
      <c r="G10" s="8"/>
      <c r="H10" s="11"/>
      <c r="I10" s="8"/>
      <c r="J10" s="8"/>
      <c r="K10" s="4"/>
    </row>
    <row r="11" spans="1:15">
      <c r="A11" s="14"/>
      <c r="B11" s="9">
        <f>EXP(0.3)-1</f>
        <v>0.34985880757600318</v>
      </c>
      <c r="C11" s="38"/>
      <c r="D11" s="8"/>
      <c r="E11" s="8"/>
      <c r="F11" s="8"/>
      <c r="G11" s="8"/>
      <c r="H11" s="8"/>
      <c r="I11" s="8"/>
      <c r="J11" s="8"/>
      <c r="K11" s="4"/>
    </row>
    <row r="12" spans="1:15" ht="15" customHeight="1">
      <c r="A12" s="14"/>
      <c r="B12" s="9" t="s">
        <v>11</v>
      </c>
      <c r="C12" s="38"/>
      <c r="D12" s="8"/>
      <c r="E12" s="8"/>
      <c r="F12" s="8"/>
      <c r="G12" s="8"/>
      <c r="H12" s="8"/>
      <c r="I12" s="8"/>
      <c r="J12" s="8"/>
      <c r="K12" s="4"/>
    </row>
    <row r="13" spans="1:15" ht="15" customHeight="1">
      <c r="A13" s="14"/>
      <c r="B13" s="9">
        <f>(1.01^0.3)-1</f>
        <v>2.9895591013240352E-3</v>
      </c>
      <c r="C13" s="9"/>
      <c r="D13" s="8"/>
      <c r="E13" s="8"/>
      <c r="F13" s="8"/>
      <c r="G13" s="8"/>
      <c r="H13" s="8"/>
      <c r="I13" s="8"/>
      <c r="J13" s="8"/>
      <c r="K13" s="4"/>
    </row>
    <row r="14" spans="1:15">
      <c r="A14" s="14"/>
      <c r="B14" s="9"/>
      <c r="C14" s="9"/>
      <c r="D14" s="9"/>
      <c r="E14" s="9"/>
      <c r="F14" s="9"/>
      <c r="G14" s="9"/>
      <c r="H14" s="8"/>
      <c r="I14" s="8"/>
      <c r="J14" s="8"/>
      <c r="K14" s="4"/>
    </row>
    <row r="15" spans="1:15" ht="15">
      <c r="A15" s="14">
        <v>3</v>
      </c>
      <c r="B15" t="s">
        <v>15</v>
      </c>
      <c r="C15"/>
      <c r="D15"/>
      <c r="E15"/>
      <c r="F15"/>
      <c r="G15"/>
      <c r="H15"/>
      <c r="I15"/>
      <c r="J15"/>
      <c r="K15" s="4"/>
    </row>
    <row r="16" spans="1:15" ht="15.75" thickBot="1">
      <c r="A16" s="13"/>
      <c r="B16"/>
      <c r="C16"/>
      <c r="D16"/>
      <c r="E16"/>
      <c r="F16"/>
      <c r="G16"/>
      <c r="H16"/>
      <c r="I16"/>
      <c r="J16"/>
      <c r="K16" s="4"/>
    </row>
    <row r="17" spans="1:19" ht="15">
      <c r="A17" s="14"/>
      <c r="B17" s="43" t="s">
        <v>16</v>
      </c>
      <c r="C17" s="43"/>
      <c r="D17"/>
      <c r="E17"/>
      <c r="F17"/>
      <c r="G17"/>
      <c r="H17"/>
      <c r="I17"/>
      <c r="J17"/>
      <c r="K17" s="4"/>
    </row>
    <row r="18" spans="1:19" ht="15">
      <c r="A18" s="14"/>
      <c r="B18" s="40" t="s">
        <v>17</v>
      </c>
      <c r="C18" s="40">
        <v>0.20473856589543038</v>
      </c>
      <c r="D18"/>
      <c r="E18"/>
      <c r="F18"/>
      <c r="G18"/>
      <c r="H18"/>
      <c r="I18"/>
      <c r="J18"/>
      <c r="K18" s="4"/>
    </row>
    <row r="19" spans="1:19" ht="15">
      <c r="A19" s="14"/>
      <c r="B19" s="40" t="s">
        <v>18</v>
      </c>
      <c r="C19" s="40">
        <v>4.191788036491749E-2</v>
      </c>
      <c r="D19"/>
      <c r="E19"/>
      <c r="F19"/>
      <c r="G19"/>
      <c r="H19"/>
      <c r="I19"/>
      <c r="J19"/>
      <c r="K19" s="4"/>
    </row>
    <row r="20" spans="1:19" ht="15">
      <c r="A20" s="14"/>
      <c r="B20" s="40" t="s">
        <v>19</v>
      </c>
      <c r="C20" s="40">
        <v>2.7063894013985981E-2</v>
      </c>
      <c r="D20"/>
      <c r="E20"/>
      <c r="F20"/>
      <c r="G20"/>
      <c r="H20"/>
      <c r="I20"/>
      <c r="J20"/>
    </row>
    <row r="21" spans="1:19" ht="15">
      <c r="A21" s="14"/>
      <c r="B21" s="40" t="s">
        <v>20</v>
      </c>
      <c r="C21" s="40">
        <v>3.7384962449752068</v>
      </c>
      <c r="D21"/>
      <c r="E21"/>
      <c r="F21"/>
      <c r="G21"/>
      <c r="H21"/>
      <c r="I21"/>
      <c r="J21"/>
    </row>
    <row r="22" spans="1:19" ht="15.75" thickBot="1">
      <c r="A22" s="14"/>
      <c r="B22" s="41" t="s">
        <v>21</v>
      </c>
      <c r="C22" s="41">
        <v>132</v>
      </c>
      <c r="D22"/>
      <c r="E22"/>
      <c r="F22"/>
      <c r="G22"/>
      <c r="H22"/>
      <c r="I22"/>
      <c r="J22"/>
    </row>
    <row r="23" spans="1:19" ht="15">
      <c r="A23" s="14"/>
      <c r="B23"/>
      <c r="C23"/>
      <c r="D23"/>
      <c r="E23"/>
      <c r="F23"/>
      <c r="G23"/>
      <c r="H23"/>
      <c r="I23"/>
      <c r="J23"/>
    </row>
    <row r="24" spans="1:19" ht="15.75" thickBot="1">
      <c r="A24" s="14"/>
      <c r="B24" t="s">
        <v>22</v>
      </c>
      <c r="C24"/>
      <c r="D24"/>
      <c r="E24"/>
      <c r="F24"/>
      <c r="G24"/>
      <c r="H24"/>
      <c r="I24"/>
      <c r="J24"/>
      <c r="L24" s="5"/>
      <c r="M24" s="6"/>
      <c r="N24" s="6"/>
      <c r="O24" s="6"/>
      <c r="P24" s="6"/>
      <c r="Q24" s="6"/>
      <c r="R24" s="6"/>
      <c r="S24" s="6"/>
    </row>
    <row r="25" spans="1:19" ht="15">
      <c r="A25" s="14"/>
      <c r="B25" s="42"/>
      <c r="C25" s="42" t="s">
        <v>27</v>
      </c>
      <c r="D25" s="42" t="s">
        <v>28</v>
      </c>
      <c r="E25" s="42" t="s">
        <v>29</v>
      </c>
      <c r="F25" s="42" t="s">
        <v>30</v>
      </c>
      <c r="G25" s="42" t="s">
        <v>31</v>
      </c>
      <c r="H25"/>
      <c r="I25"/>
      <c r="J25"/>
      <c r="L25" s="6"/>
      <c r="M25" s="6"/>
      <c r="N25" s="6"/>
      <c r="O25" s="6"/>
      <c r="P25" s="6"/>
      <c r="Q25" s="6"/>
      <c r="R25" s="6"/>
      <c r="S25" s="6"/>
    </row>
    <row r="26" spans="1:19" ht="15">
      <c r="A26" s="14"/>
      <c r="B26" s="40" t="s">
        <v>23</v>
      </c>
      <c r="C26" s="40">
        <v>2</v>
      </c>
      <c r="D26" s="40">
        <v>78.882412888964154</v>
      </c>
      <c r="E26" s="40">
        <v>39.441206444482077</v>
      </c>
      <c r="F26" s="40">
        <v>2.8219953468779626</v>
      </c>
      <c r="G26" s="40">
        <v>6.3164987881752038E-2</v>
      </c>
      <c r="H26"/>
      <c r="I26"/>
      <c r="J26"/>
      <c r="L26" s="6"/>
      <c r="M26" s="6"/>
      <c r="N26" s="6"/>
      <c r="O26" s="6"/>
      <c r="P26" s="6"/>
      <c r="Q26" s="6"/>
      <c r="R26" s="6"/>
      <c r="S26" s="6"/>
    </row>
    <row r="27" spans="1:19" ht="15">
      <c r="A27" s="14"/>
      <c r="B27" s="40" t="s">
        <v>24</v>
      </c>
      <c r="C27" s="40">
        <v>129</v>
      </c>
      <c r="D27" s="40">
        <v>1802.9496884064904</v>
      </c>
      <c r="E27" s="40">
        <v>13.976354173693723</v>
      </c>
      <c r="F27" s="40"/>
      <c r="G27" s="40"/>
      <c r="H27"/>
      <c r="I27"/>
      <c r="J27"/>
      <c r="L27" s="6"/>
      <c r="M27" s="6"/>
      <c r="N27" s="6"/>
      <c r="O27" s="6"/>
      <c r="P27" s="6"/>
      <c r="Q27" s="6"/>
      <c r="R27" s="6"/>
      <c r="S27" s="6"/>
    </row>
    <row r="28" spans="1:19" ht="15.75" thickBot="1">
      <c r="A28" s="14"/>
      <c r="B28" s="41" t="s">
        <v>25</v>
      </c>
      <c r="C28" s="41">
        <v>131</v>
      </c>
      <c r="D28" s="41">
        <v>1881.8321012954545</v>
      </c>
      <c r="E28" s="41"/>
      <c r="F28" s="41"/>
      <c r="G28" s="41"/>
      <c r="H28"/>
      <c r="I28"/>
      <c r="J28"/>
      <c r="L28" s="6"/>
      <c r="M28" s="6"/>
      <c r="N28" s="6"/>
      <c r="O28" s="6"/>
      <c r="P28" s="6"/>
      <c r="Q28" s="6"/>
      <c r="R28" s="6"/>
      <c r="S28" s="6"/>
    </row>
    <row r="29" spans="1:19" ht="15.75" thickBot="1">
      <c r="A29" s="14"/>
      <c r="B29"/>
      <c r="C29"/>
      <c r="D29"/>
      <c r="E29"/>
      <c r="F29"/>
      <c r="G29"/>
      <c r="H29"/>
      <c r="I29"/>
      <c r="J29"/>
      <c r="L29" s="6"/>
      <c r="M29" s="6"/>
      <c r="N29" s="6"/>
      <c r="O29" s="6"/>
      <c r="P29" s="6"/>
      <c r="Q29" s="6"/>
      <c r="R29" s="6"/>
      <c r="S29" s="6"/>
    </row>
    <row r="30" spans="1:19" ht="15">
      <c r="A30" s="14"/>
      <c r="B30" s="42"/>
      <c r="C30" s="42" t="s">
        <v>32</v>
      </c>
      <c r="D30" s="42" t="s">
        <v>20</v>
      </c>
      <c r="E30" s="42" t="s">
        <v>33</v>
      </c>
      <c r="F30" s="42" t="s">
        <v>34</v>
      </c>
      <c r="G30" s="42" t="s">
        <v>35</v>
      </c>
      <c r="H30" s="42" t="s">
        <v>36</v>
      </c>
      <c r="I30" s="47"/>
      <c r="J30" s="47"/>
      <c r="L30" s="6"/>
      <c r="M30" s="6"/>
      <c r="N30" s="6"/>
      <c r="O30" s="6"/>
      <c r="P30" s="6"/>
      <c r="Q30" s="6"/>
      <c r="R30" s="6"/>
      <c r="S30" s="6"/>
    </row>
    <row r="31" spans="1:19" ht="15">
      <c r="A31" s="14"/>
      <c r="B31" s="40" t="s">
        <v>26</v>
      </c>
      <c r="C31" s="40">
        <v>8.2576552383291801</v>
      </c>
      <c r="D31" s="40">
        <v>0.65324715286195312</v>
      </c>
      <c r="E31" s="40">
        <v>12.640935673659525</v>
      </c>
      <c r="F31" s="40">
        <v>2.4937490145158587E-24</v>
      </c>
      <c r="G31" s="40">
        <v>6.9651897649930579</v>
      </c>
      <c r="H31" s="40">
        <v>9.5501207116653024</v>
      </c>
      <c r="I31" s="40"/>
      <c r="J31" s="40"/>
    </row>
    <row r="32" spans="1:19" ht="15">
      <c r="A32" s="14"/>
      <c r="B32" s="40" t="s">
        <v>14</v>
      </c>
      <c r="C32" s="40">
        <v>1.3588249412631828E-2</v>
      </c>
      <c r="D32" s="40">
        <v>2.0038524863503993E-2</v>
      </c>
      <c r="E32" s="40">
        <v>0.67810627305106674</v>
      </c>
      <c r="F32" s="40">
        <v>0.49891885680555292</v>
      </c>
      <c r="G32" s="40">
        <v>-2.6058462263338467E-2</v>
      </c>
      <c r="H32" s="40">
        <v>5.3234961088602123E-2</v>
      </c>
      <c r="I32" s="40"/>
      <c r="J32" s="40"/>
    </row>
    <row r="33" spans="1:10" ht="15.75" thickBot="1">
      <c r="A33" s="14"/>
      <c r="B33" s="41" t="s">
        <v>2</v>
      </c>
      <c r="C33" s="41">
        <v>6.9094383103054336E-7</v>
      </c>
      <c r="D33" s="41">
        <v>2.9265714804936445E-7</v>
      </c>
      <c r="E33" s="41">
        <v>2.3609327010662908</v>
      </c>
      <c r="F33" s="41">
        <v>1.972687845342588E-2</v>
      </c>
      <c r="G33" s="41">
        <v>1.1191450388894501E-7</v>
      </c>
      <c r="H33" s="41">
        <v>1.2699731581721416E-6</v>
      </c>
      <c r="I33" s="40"/>
      <c r="J33" s="40"/>
    </row>
    <row r="34" spans="1:10">
      <c r="A34" s="14"/>
      <c r="B34" s="9"/>
      <c r="C34" s="8"/>
      <c r="D34" s="8"/>
      <c r="E34" s="8"/>
      <c r="F34" s="8"/>
      <c r="G34" s="8"/>
      <c r="H34" s="8"/>
      <c r="I34" s="8"/>
      <c r="J34" s="8"/>
    </row>
    <row r="35" spans="1:10">
      <c r="A35" s="14"/>
      <c r="B35" s="8" t="s">
        <v>9</v>
      </c>
      <c r="C35" s="8"/>
      <c r="D35" s="8"/>
      <c r="E35" s="8"/>
      <c r="F35" s="8"/>
      <c r="G35" s="8"/>
      <c r="H35" s="8"/>
      <c r="I35" s="8"/>
      <c r="J35" s="8"/>
    </row>
    <row r="36" spans="1:10">
      <c r="A36" s="14"/>
      <c r="B36" s="8" t="s">
        <v>37</v>
      </c>
      <c r="C36" s="39"/>
      <c r="D36" s="8"/>
      <c r="E36" s="8"/>
      <c r="F36" s="8"/>
      <c r="G36" s="8"/>
      <c r="H36" s="8"/>
      <c r="I36" s="8"/>
      <c r="J36" s="8"/>
    </row>
    <row r="37" spans="1:10">
      <c r="A37" s="14"/>
      <c r="B37" s="9" t="s">
        <v>38</v>
      </c>
      <c r="C37" s="39"/>
      <c r="D37" s="8"/>
      <c r="E37" s="8"/>
      <c r="F37" s="8"/>
      <c r="G37" s="8"/>
      <c r="H37" s="8"/>
      <c r="I37" s="8"/>
      <c r="J37" s="8"/>
    </row>
    <row r="38" spans="1:10">
      <c r="A38" s="14"/>
      <c r="B38" s="9" t="s">
        <v>10</v>
      </c>
      <c r="C38" s="9"/>
      <c r="D38" s="8"/>
      <c r="E38" s="8"/>
      <c r="F38" s="8"/>
      <c r="G38" s="8"/>
      <c r="H38" s="8"/>
      <c r="I38" s="8"/>
      <c r="J38" s="8"/>
    </row>
    <row r="39" spans="1:10">
      <c r="A39" s="14"/>
      <c r="B39" s="44" t="s">
        <v>39</v>
      </c>
      <c r="C39" s="45"/>
      <c r="D39" s="45"/>
      <c r="E39" s="45"/>
      <c r="F39" s="45"/>
      <c r="G39" s="45"/>
      <c r="H39" s="45"/>
      <c r="I39" s="45"/>
      <c r="J39" s="45"/>
    </row>
    <row r="40" spans="1:10">
      <c r="A40" s="14"/>
      <c r="B40" s="45"/>
      <c r="C40" s="45"/>
      <c r="D40" s="45"/>
      <c r="E40" s="45"/>
      <c r="F40" s="45"/>
      <c r="G40" s="45"/>
      <c r="H40" s="45"/>
      <c r="I40" s="45"/>
      <c r="J40" s="45"/>
    </row>
    <row r="41" spans="1:10">
      <c r="A41" s="14"/>
      <c r="B41" s="24"/>
      <c r="C41" s="24"/>
      <c r="D41" s="9"/>
      <c r="E41" s="9"/>
      <c r="F41" s="9"/>
      <c r="G41" s="9"/>
      <c r="H41" s="8"/>
      <c r="I41" s="8"/>
      <c r="J41" s="8"/>
    </row>
    <row r="42" spans="1:10">
      <c r="A42" s="14">
        <v>3</v>
      </c>
      <c r="B42" s="9" t="s">
        <v>42</v>
      </c>
      <c r="C42" s="9"/>
      <c r="D42" s="8">
        <v>340390.40287769784</v>
      </c>
      <c r="E42" s="9"/>
      <c r="F42" s="9"/>
      <c r="G42" s="9"/>
      <c r="H42" s="8"/>
      <c r="I42" s="8"/>
      <c r="J42" s="8"/>
    </row>
    <row r="43" spans="1:10">
      <c r="A43" s="14"/>
      <c r="B43" s="46" t="s">
        <v>43</v>
      </c>
      <c r="C43" s="9"/>
      <c r="D43" s="9">
        <v>5.6528665772477213E-2</v>
      </c>
      <c r="E43" s="9"/>
      <c r="F43" s="9"/>
      <c r="G43" s="9"/>
      <c r="H43" s="8"/>
      <c r="I43" s="8"/>
      <c r="J43" s="8"/>
    </row>
    <row r="44" spans="1:10">
      <c r="A44" s="14"/>
      <c r="B44" s="9"/>
      <c r="C44" s="9"/>
      <c r="D44" s="9"/>
      <c r="E44" s="9"/>
      <c r="F44" s="9"/>
      <c r="G44" s="9"/>
      <c r="H44" s="8"/>
      <c r="I44" s="8"/>
      <c r="J44" s="8"/>
    </row>
    <row r="45" spans="1:10">
      <c r="A45" s="14">
        <v>4</v>
      </c>
      <c r="B45" s="8"/>
      <c r="C45" s="8"/>
      <c r="D45" s="8"/>
      <c r="E45" s="8"/>
      <c r="F45" s="8"/>
      <c r="G45" s="8"/>
      <c r="H45" s="8"/>
      <c r="I45" s="8"/>
      <c r="J45" s="8"/>
    </row>
    <row r="46" spans="1:10" ht="15">
      <c r="A46" s="14"/>
      <c r="B46" t="s">
        <v>15</v>
      </c>
      <c r="C46"/>
      <c r="D46"/>
      <c r="E46"/>
      <c r="F46"/>
      <c r="G46"/>
      <c r="H46"/>
      <c r="I46" s="8"/>
      <c r="J46" s="8"/>
    </row>
    <row r="47" spans="1:10" ht="15.75" thickBot="1">
      <c r="A47" s="14"/>
      <c r="B47"/>
      <c r="C47"/>
      <c r="D47"/>
      <c r="E47"/>
      <c r="F47"/>
      <c r="G47"/>
      <c r="H47"/>
      <c r="I47" s="8"/>
      <c r="J47" s="8"/>
    </row>
    <row r="48" spans="1:10" ht="15">
      <c r="A48" s="14"/>
      <c r="B48" s="43" t="s">
        <v>16</v>
      </c>
      <c r="C48" s="43"/>
      <c r="D48"/>
      <c r="E48"/>
      <c r="F48"/>
      <c r="G48"/>
      <c r="H48"/>
      <c r="I48" s="8"/>
      <c r="J48" s="8"/>
    </row>
    <row r="49" spans="1:10" ht="15">
      <c r="A49" s="14"/>
      <c r="B49" s="40" t="s">
        <v>17</v>
      </c>
      <c r="C49" s="40">
        <v>0.60541305634514786</v>
      </c>
      <c r="D49"/>
      <c r="E49"/>
      <c r="F49"/>
      <c r="G49"/>
      <c r="H49"/>
      <c r="I49" s="8"/>
      <c r="J49" s="8"/>
    </row>
    <row r="50" spans="1:10" ht="15">
      <c r="A50" s="14"/>
      <c r="B50" s="40" t="s">
        <v>18</v>
      </c>
      <c r="C50" s="40">
        <v>0.36652496879317314</v>
      </c>
      <c r="D50"/>
      <c r="E50"/>
      <c r="F50"/>
      <c r="G50"/>
      <c r="H50"/>
      <c r="I50" s="8"/>
      <c r="J50" s="8"/>
    </row>
    <row r="51" spans="1:10" ht="15">
      <c r="A51" s="14"/>
      <c r="B51" s="40" t="s">
        <v>19</v>
      </c>
      <c r="C51" s="40">
        <v>0.35654898404975854</v>
      </c>
      <c r="D51"/>
      <c r="E51"/>
      <c r="F51"/>
      <c r="G51"/>
      <c r="H51"/>
      <c r="I51" s="8"/>
      <c r="J51" s="8"/>
    </row>
    <row r="52" spans="1:10" ht="15">
      <c r="A52" s="14"/>
      <c r="B52" s="40" t="s">
        <v>20</v>
      </c>
      <c r="C52" s="40">
        <v>3.0393534500629302</v>
      </c>
      <c r="D52"/>
      <c r="E52"/>
      <c r="F52"/>
      <c r="G52"/>
      <c r="H52"/>
      <c r="I52" s="8"/>
      <c r="J52" s="8"/>
    </row>
    <row r="53" spans="1:10" ht="15.75" thickBot="1">
      <c r="A53" s="14"/>
      <c r="B53" s="41" t="s">
        <v>21</v>
      </c>
      <c r="C53" s="41">
        <v>130</v>
      </c>
      <c r="D53"/>
      <c r="E53"/>
      <c r="F53"/>
      <c r="G53"/>
      <c r="H53"/>
      <c r="I53" s="8"/>
      <c r="J53" s="8"/>
    </row>
    <row r="54" spans="1:10" ht="15">
      <c r="A54" s="14"/>
      <c r="B54"/>
      <c r="C54"/>
      <c r="D54"/>
      <c r="E54"/>
      <c r="F54"/>
      <c r="G54"/>
      <c r="H54"/>
      <c r="I54" s="8"/>
      <c r="J54" s="8"/>
    </row>
    <row r="55" spans="1:10" ht="15.75" thickBot="1">
      <c r="B55" t="s">
        <v>22</v>
      </c>
      <c r="C55"/>
      <c r="D55"/>
      <c r="E55"/>
      <c r="F55"/>
      <c r="G55"/>
      <c r="H55"/>
      <c r="I55" s="2"/>
      <c r="J55" s="2"/>
    </row>
    <row r="56" spans="1:10" ht="15">
      <c r="B56" s="42"/>
      <c r="C56" s="42" t="s">
        <v>27</v>
      </c>
      <c r="D56" s="42" t="s">
        <v>28</v>
      </c>
      <c r="E56" s="42" t="s">
        <v>29</v>
      </c>
      <c r="F56" s="42" t="s">
        <v>30</v>
      </c>
      <c r="G56" s="42" t="s">
        <v>31</v>
      </c>
      <c r="H56"/>
      <c r="I56" s="2"/>
      <c r="J56" s="2"/>
    </row>
    <row r="57" spans="1:10" ht="15">
      <c r="B57" s="40" t="s">
        <v>23</v>
      </c>
      <c r="C57" s="40">
        <v>2</v>
      </c>
      <c r="D57" s="40">
        <v>678.79744678692441</v>
      </c>
      <c r="E57" s="40">
        <v>339.39872339346221</v>
      </c>
      <c r="F57" s="40">
        <v>36.74073068677513</v>
      </c>
      <c r="G57" s="40">
        <v>2.5693504857584932E-13</v>
      </c>
      <c r="H57"/>
      <c r="I57" s="2"/>
      <c r="J57" s="2"/>
    </row>
    <row r="58" spans="1:10" ht="15">
      <c r="B58" s="40" t="s">
        <v>24</v>
      </c>
      <c r="C58" s="40">
        <v>127</v>
      </c>
      <c r="D58" s="40">
        <v>1173.1840130899984</v>
      </c>
      <c r="E58" s="40">
        <v>9.237669394409437</v>
      </c>
      <c r="F58" s="40"/>
      <c r="G58" s="40"/>
      <c r="H58"/>
      <c r="I58" s="2"/>
      <c r="J58" s="2"/>
    </row>
    <row r="59" spans="1:10" ht="15.75" thickBot="1">
      <c r="B59" s="41" t="s">
        <v>25</v>
      </c>
      <c r="C59" s="41">
        <v>129</v>
      </c>
      <c r="D59" s="41">
        <v>1851.9814598769228</v>
      </c>
      <c r="E59" s="41"/>
      <c r="F59" s="41"/>
      <c r="G59" s="41"/>
      <c r="H59"/>
      <c r="I59" s="2"/>
      <c r="J59" s="2"/>
    </row>
    <row r="60" spans="1:10" ht="15.75" thickBot="1">
      <c r="B60"/>
      <c r="C60"/>
      <c r="D60"/>
      <c r="E60"/>
      <c r="F60"/>
      <c r="G60"/>
      <c r="H60"/>
      <c r="I60" s="2"/>
      <c r="J60" s="2"/>
    </row>
    <row r="61" spans="1:10" ht="15">
      <c r="B61" s="42"/>
      <c r="C61" s="42" t="s">
        <v>32</v>
      </c>
      <c r="D61" s="42" t="s">
        <v>20</v>
      </c>
      <c r="E61" s="42" t="s">
        <v>33</v>
      </c>
      <c r="F61" s="42" t="s">
        <v>34</v>
      </c>
      <c r="G61" s="42" t="s">
        <v>35</v>
      </c>
      <c r="H61" s="42" t="s">
        <v>36</v>
      </c>
      <c r="I61" s="7"/>
      <c r="J61" s="7"/>
    </row>
    <row r="62" spans="1:10" ht="15">
      <c r="B62" s="40" t="s">
        <v>26</v>
      </c>
      <c r="C62" s="40">
        <v>5.1061346657133768</v>
      </c>
      <c r="D62" s="40">
        <v>0.65932199779058276</v>
      </c>
      <c r="E62" s="40">
        <v>7.7445234389634514</v>
      </c>
      <c r="F62" s="40">
        <v>2.6430973928886499E-12</v>
      </c>
      <c r="G62" s="40">
        <v>3.8014554341672588</v>
      </c>
      <c r="H62" s="40">
        <v>6.4108138972594944</v>
      </c>
      <c r="I62" s="3"/>
      <c r="J62" s="3"/>
    </row>
    <row r="63" spans="1:10" ht="15">
      <c r="B63" s="40" t="s">
        <v>14</v>
      </c>
      <c r="C63" s="40">
        <v>6.9485766256004194E-2</v>
      </c>
      <c r="D63" s="40">
        <v>1.7665892589818131E-2</v>
      </c>
      <c r="E63" s="40">
        <v>3.9333289219732315</v>
      </c>
      <c r="F63" s="40">
        <v>1.370634586917411E-4</v>
      </c>
      <c r="G63" s="40">
        <v>3.4528153365950325E-2</v>
      </c>
      <c r="H63" s="40">
        <v>0.10444337914605817</v>
      </c>
      <c r="I63" s="3"/>
      <c r="J63" s="3"/>
    </row>
    <row r="64" spans="1:10" ht="15.75" thickBot="1">
      <c r="B64" s="41" t="s">
        <v>41</v>
      </c>
      <c r="C64" s="41">
        <v>33.701995516428305</v>
      </c>
      <c r="D64" s="41">
        <v>3.9367681141266226</v>
      </c>
      <c r="E64" s="41">
        <v>8.5608282071511184</v>
      </c>
      <c r="F64" s="41">
        <v>3.1500710220506183E-14</v>
      </c>
      <c r="G64" s="41">
        <v>25.911841972142383</v>
      </c>
      <c r="H64" s="41">
        <v>41.492149060714226</v>
      </c>
      <c r="I64" s="3"/>
      <c r="J64" s="3"/>
    </row>
    <row r="65" spans="2:12">
      <c r="B65" s="7"/>
      <c r="C65" s="7"/>
      <c r="D65" s="3"/>
      <c r="E65" s="3"/>
      <c r="F65" s="3"/>
      <c r="G65" s="3"/>
      <c r="H65" s="3"/>
      <c r="I65" s="3"/>
      <c r="J65" s="3"/>
    </row>
    <row r="66" spans="2:12">
      <c r="B66" s="8" t="s">
        <v>9</v>
      </c>
      <c r="C66" s="8"/>
      <c r="D66" s="8"/>
      <c r="E66" s="8"/>
      <c r="F66" s="8"/>
      <c r="G66" s="8"/>
      <c r="H66" s="8"/>
      <c r="I66" s="8"/>
      <c r="J66" s="8"/>
      <c r="K66" s="46"/>
      <c r="L66" s="46"/>
    </row>
    <row r="67" spans="2:12">
      <c r="B67" s="8" t="s">
        <v>44</v>
      </c>
      <c r="C67" s="8"/>
      <c r="D67" s="8"/>
      <c r="E67" s="8"/>
      <c r="F67" s="8"/>
      <c r="G67" s="8"/>
      <c r="H67" s="8"/>
      <c r="I67" s="8"/>
      <c r="J67" s="8"/>
      <c r="K67" s="46"/>
      <c r="L67" s="46"/>
    </row>
    <row r="68" spans="2:12">
      <c r="B68" s="8" t="s">
        <v>45</v>
      </c>
      <c r="C68" s="8"/>
      <c r="D68" s="8"/>
      <c r="E68" s="8"/>
      <c r="F68" s="8"/>
      <c r="G68" s="8"/>
      <c r="H68" s="8"/>
      <c r="I68" s="8"/>
      <c r="J68" s="8"/>
      <c r="K68" s="46"/>
      <c r="L68" s="46"/>
    </row>
    <row r="69" spans="2:12">
      <c r="B69" s="9" t="s">
        <v>46</v>
      </c>
      <c r="C69" s="9"/>
      <c r="D69" s="9"/>
      <c r="E69" s="9"/>
      <c r="F69" s="8"/>
      <c r="G69" s="8"/>
      <c r="H69" s="8"/>
      <c r="I69" s="8"/>
      <c r="J69" s="8"/>
      <c r="K69" s="46"/>
      <c r="L69" s="46"/>
    </row>
    <row r="70" spans="2:12">
      <c r="B70" s="9" t="s">
        <v>10</v>
      </c>
      <c r="C70" s="9"/>
      <c r="D70" s="9"/>
      <c r="E70" s="9"/>
      <c r="F70" s="8"/>
      <c r="G70" s="8"/>
      <c r="H70" s="8"/>
      <c r="I70" s="8"/>
      <c r="J70" s="8"/>
      <c r="K70" s="46"/>
      <c r="L70" s="46"/>
    </row>
    <row r="71" spans="2:12">
      <c r="B71" s="9" t="s">
        <v>47</v>
      </c>
      <c r="C71" s="9"/>
      <c r="D71" s="9"/>
      <c r="E71" s="9"/>
      <c r="F71" s="8"/>
      <c r="G71" s="8"/>
      <c r="H71" s="8"/>
      <c r="I71" s="8"/>
      <c r="J71" s="8"/>
      <c r="K71" s="46"/>
      <c r="L71" s="46"/>
    </row>
    <row r="72" spans="2:12">
      <c r="B72" s="9"/>
      <c r="C72" s="9"/>
      <c r="D72" s="9"/>
      <c r="E72" s="9"/>
      <c r="F72" s="8"/>
      <c r="G72" s="8"/>
      <c r="H72" s="8"/>
      <c r="I72" s="8"/>
      <c r="J72" s="8"/>
      <c r="K72" s="46"/>
      <c r="L72" s="46"/>
    </row>
    <row r="73" spans="2:12">
      <c r="B73" s="8"/>
      <c r="C73" s="8"/>
      <c r="D73" s="8"/>
      <c r="E73" s="8"/>
      <c r="F73" s="8"/>
      <c r="G73" s="8"/>
      <c r="H73" s="8"/>
      <c r="I73" s="8"/>
      <c r="J73" s="8"/>
      <c r="K73" s="46"/>
      <c r="L73" s="46"/>
    </row>
    <row r="74" spans="2:12">
      <c r="B74" s="9"/>
      <c r="C74" s="8"/>
      <c r="D74" s="8"/>
      <c r="E74" s="8"/>
      <c r="F74" s="8"/>
      <c r="G74" s="8"/>
      <c r="H74" s="8"/>
      <c r="I74" s="8"/>
      <c r="J74" s="8"/>
      <c r="K74" s="46"/>
      <c r="L74" s="46"/>
    </row>
    <row r="75" spans="2:12">
      <c r="B75" s="8"/>
      <c r="C75" s="8"/>
      <c r="D75" s="8"/>
      <c r="E75" s="8"/>
      <c r="F75" s="8"/>
      <c r="G75" s="8"/>
      <c r="H75" s="8"/>
      <c r="I75" s="8"/>
      <c r="J75" s="8"/>
      <c r="K75" s="46"/>
      <c r="L75" s="46"/>
    </row>
    <row r="76" spans="2:12">
      <c r="B76" s="8"/>
      <c r="C76" s="8"/>
      <c r="D76" s="8"/>
      <c r="E76" s="8"/>
      <c r="F76" s="8"/>
      <c r="G76" s="8"/>
      <c r="H76" s="8"/>
      <c r="I76" s="8"/>
      <c r="J76" s="8"/>
      <c r="K76" s="46"/>
      <c r="L76" s="46"/>
    </row>
    <row r="77" spans="2:12">
      <c r="B77" s="8"/>
      <c r="C77" s="8"/>
      <c r="D77" s="8"/>
      <c r="E77" s="8"/>
      <c r="F77" s="8"/>
      <c r="G77" s="8"/>
      <c r="H77" s="8"/>
      <c r="I77" s="8"/>
      <c r="J77" s="8"/>
      <c r="K77" s="46"/>
      <c r="L77" s="46"/>
    </row>
    <row r="78" spans="2:12">
      <c r="B78" s="9"/>
      <c r="C78" s="8"/>
      <c r="D78" s="8"/>
      <c r="E78" s="8"/>
      <c r="F78" s="8"/>
      <c r="G78" s="8"/>
      <c r="H78" s="8"/>
      <c r="I78" s="8"/>
      <c r="J78" s="8"/>
      <c r="K78" s="46"/>
      <c r="L78" s="46"/>
    </row>
    <row r="79" spans="2:12">
      <c r="B79" s="8"/>
      <c r="C79" s="8"/>
      <c r="D79" s="8"/>
      <c r="E79" s="8"/>
      <c r="F79" s="8"/>
      <c r="G79" s="8"/>
      <c r="H79" s="8"/>
      <c r="I79" s="8"/>
      <c r="J79" s="8"/>
      <c r="K79" s="46"/>
      <c r="L79" s="46"/>
    </row>
    <row r="80" spans="2:12">
      <c r="B80" s="8"/>
      <c r="C80" s="8"/>
      <c r="D80" s="8"/>
      <c r="E80" s="8"/>
      <c r="F80" s="8"/>
      <c r="G80" s="8"/>
      <c r="H80" s="8"/>
      <c r="I80" s="8"/>
      <c r="J80" s="8"/>
      <c r="K80" s="46"/>
      <c r="L80" s="46"/>
    </row>
    <row r="81" spans="2:12">
      <c r="B81" s="8"/>
      <c r="C81" s="8"/>
      <c r="D81" s="8"/>
      <c r="E81" s="8"/>
      <c r="F81" s="8"/>
      <c r="G81" s="8"/>
      <c r="H81" s="8"/>
      <c r="I81" s="8"/>
      <c r="J81" s="8"/>
      <c r="K81" s="46"/>
      <c r="L81" s="46"/>
    </row>
    <row r="82" spans="2:12">
      <c r="B82" s="8"/>
      <c r="C82" s="8"/>
      <c r="D82" s="8"/>
      <c r="E82" s="8"/>
      <c r="F82" s="8"/>
      <c r="G82" s="8"/>
      <c r="H82" s="8"/>
      <c r="I82" s="8"/>
      <c r="J82" s="8"/>
      <c r="K82" s="46"/>
      <c r="L82" s="46"/>
    </row>
    <row r="83" spans="2:12">
      <c r="B83" s="8"/>
      <c r="C83" s="8"/>
      <c r="D83" s="8"/>
      <c r="E83" s="8"/>
      <c r="F83" s="8"/>
      <c r="G83" s="8"/>
      <c r="H83" s="8"/>
      <c r="I83" s="8"/>
      <c r="J83" s="8"/>
      <c r="K83" s="46"/>
      <c r="L83" s="46"/>
    </row>
    <row r="84" spans="2:12">
      <c r="B84" s="8"/>
      <c r="C84" s="8"/>
      <c r="D84" s="8"/>
      <c r="E84" s="8"/>
      <c r="F84" s="8"/>
      <c r="G84" s="8"/>
      <c r="H84" s="8"/>
      <c r="I84" s="8"/>
      <c r="J84" s="8"/>
      <c r="K84" s="46"/>
      <c r="L84" s="46"/>
    </row>
    <row r="85" spans="2:12">
      <c r="B85" s="8"/>
      <c r="C85" s="8"/>
      <c r="D85" s="8"/>
      <c r="E85" s="8"/>
      <c r="F85" s="8"/>
      <c r="G85" s="8"/>
      <c r="H85" s="8"/>
      <c r="I85" s="8"/>
      <c r="J85" s="8"/>
      <c r="K85" s="46"/>
      <c r="L85" s="46"/>
    </row>
    <row r="86" spans="2:12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2:12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2:12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</row>
  </sheetData>
  <mergeCells count="2">
    <mergeCell ref="A1:K2"/>
    <mergeCell ref="B39:J40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8"/>
  <sheetViews>
    <sheetView workbookViewId="0">
      <selection activeCell="E1" sqref="E1:F1048576"/>
    </sheetView>
  </sheetViews>
  <sheetFormatPr defaultRowHeight="15"/>
  <cols>
    <col min="1" max="1" width="5.140625" style="26" bestFit="1" customWidth="1"/>
    <col min="2" max="2" width="12.7109375" bestFit="1" customWidth="1"/>
    <col min="3" max="4" width="11.28515625" customWidth="1"/>
    <col min="7" max="16384" width="9.140625" style="4"/>
  </cols>
  <sheetData>
    <row r="1" spans="1:14">
      <c r="A1" s="10"/>
      <c r="B1" t="s">
        <v>1</v>
      </c>
      <c r="C1" t="s">
        <v>2</v>
      </c>
      <c r="D1" t="s">
        <v>5</v>
      </c>
      <c r="E1" t="s">
        <v>3</v>
      </c>
      <c r="F1" t="s">
        <v>4</v>
      </c>
      <c r="G1" s="16"/>
      <c r="K1" s="17"/>
      <c r="M1" s="18"/>
      <c r="N1" s="3"/>
    </row>
    <row r="2" spans="1:14">
      <c r="A2" s="8"/>
      <c r="B2" s="33">
        <v>29863000</v>
      </c>
      <c r="E2" s="35">
        <v>15.307080187716799</v>
      </c>
      <c r="F2">
        <v>12.91573</v>
      </c>
      <c r="G2" s="3"/>
      <c r="J2" s="19"/>
    </row>
    <row r="3" spans="1:14" s="17" customFormat="1">
      <c r="A3" s="9"/>
      <c r="B3" s="33">
        <v>3130000</v>
      </c>
      <c r="C3"/>
      <c r="D3"/>
      <c r="E3" s="35">
        <v>9.1990993888710193</v>
      </c>
      <c r="F3">
        <v>10.131880000000001</v>
      </c>
      <c r="G3" s="20"/>
    </row>
    <row r="4" spans="1:14">
      <c r="A4" s="8"/>
      <c r="B4" s="33">
        <v>32854000</v>
      </c>
      <c r="C4">
        <v>116195</v>
      </c>
      <c r="D4">
        <f>C4/B4</f>
        <v>3.5367078590126011E-3</v>
      </c>
      <c r="E4" s="35">
        <v>9.1227322537440596</v>
      </c>
      <c r="F4">
        <v>10.918670000000001</v>
      </c>
      <c r="G4" s="3"/>
    </row>
    <row r="5" spans="1:14">
      <c r="A5" s="9"/>
      <c r="B5" s="33">
        <v>185000</v>
      </c>
      <c r="G5" s="3"/>
      <c r="H5" s="18"/>
      <c r="I5" s="18"/>
    </row>
    <row r="6" spans="1:14">
      <c r="A6" s="8"/>
      <c r="B6" s="33">
        <v>67000</v>
      </c>
      <c r="C6">
        <v>873</v>
      </c>
      <c r="D6">
        <f t="shared" ref="D2:D65" si="0">C6/B6</f>
        <v>1.3029850746268657E-2</v>
      </c>
      <c r="G6" s="3"/>
      <c r="H6" s="3"/>
      <c r="I6" s="3"/>
    </row>
    <row r="7" spans="1:14">
      <c r="A7" s="9"/>
      <c r="B7" s="33">
        <v>15941000</v>
      </c>
      <c r="E7" s="35">
        <v>14.7731375616801</v>
      </c>
      <c r="F7">
        <v>13.022019999999999</v>
      </c>
      <c r="G7" s="3"/>
      <c r="H7" s="3"/>
      <c r="I7" s="3"/>
    </row>
    <row r="8" spans="1:14">
      <c r="A8" s="8"/>
      <c r="B8" s="33">
        <v>12000</v>
      </c>
      <c r="G8" s="3"/>
      <c r="H8" s="3"/>
      <c r="I8" s="3"/>
    </row>
    <row r="9" spans="1:14">
      <c r="A9" s="9"/>
      <c r="B9" s="33">
        <v>81000</v>
      </c>
      <c r="G9" s="3"/>
      <c r="H9" s="3"/>
      <c r="I9" s="3"/>
    </row>
    <row r="10" spans="1:14">
      <c r="A10" s="25"/>
      <c r="B10" s="33">
        <v>38747000</v>
      </c>
      <c r="C10">
        <v>36189</v>
      </c>
      <c r="D10">
        <f t="shared" si="0"/>
        <v>9.3398198570211885E-4</v>
      </c>
      <c r="E10" s="35">
        <v>8.7939893108879197</v>
      </c>
      <c r="F10">
        <v>8.8456279999999996</v>
      </c>
      <c r="G10" s="3"/>
      <c r="H10" s="3"/>
      <c r="I10" s="3"/>
    </row>
    <row r="11" spans="1:14">
      <c r="A11" s="9"/>
      <c r="B11" s="33">
        <v>3016000</v>
      </c>
      <c r="C11">
        <v>15529</v>
      </c>
      <c r="D11">
        <f t="shared" si="0"/>
        <v>5.1488726790450932E-3</v>
      </c>
      <c r="E11" s="35">
        <v>6.3051290427964704</v>
      </c>
      <c r="F11">
        <v>8.8206469999999992</v>
      </c>
      <c r="G11" s="3"/>
    </row>
    <row r="12" spans="1:14">
      <c r="A12" s="9"/>
      <c r="B12" s="33">
        <v>99000</v>
      </c>
      <c r="C12">
        <v>235</v>
      </c>
      <c r="D12">
        <f t="shared" si="0"/>
        <v>2.3737373737373738E-3</v>
      </c>
      <c r="E12" s="35">
        <v>7.0707070707070701</v>
      </c>
      <c r="F12">
        <v>8.0808079999999993</v>
      </c>
    </row>
    <row r="13" spans="1:14">
      <c r="B13" s="33">
        <v>20155000</v>
      </c>
      <c r="C13">
        <v>90560</v>
      </c>
      <c r="D13">
        <f t="shared" si="0"/>
        <v>4.4931778714959068E-3</v>
      </c>
      <c r="E13" s="35">
        <v>6.5561712352277697</v>
      </c>
      <c r="F13">
        <v>6.8700039999999998</v>
      </c>
      <c r="G13" s="21"/>
      <c r="H13" s="21"/>
      <c r="I13" s="21"/>
      <c r="J13" s="21"/>
      <c r="K13" s="21"/>
      <c r="L13" s="21"/>
      <c r="M13" s="21"/>
    </row>
    <row r="14" spans="1:14">
      <c r="B14" s="33">
        <v>8189000</v>
      </c>
      <c r="E14" s="35">
        <v>5.1992225461613204</v>
      </c>
      <c r="F14">
        <v>5.9402330000000001</v>
      </c>
      <c r="G14" s="3"/>
      <c r="H14" s="3"/>
      <c r="I14" s="3"/>
      <c r="J14" s="3"/>
      <c r="K14" s="3"/>
      <c r="L14" s="3"/>
      <c r="M14" s="3"/>
    </row>
    <row r="15" spans="1:14" s="22" customFormat="1">
      <c r="A15" s="27"/>
      <c r="B15" s="33">
        <v>8411000</v>
      </c>
      <c r="C15">
        <v>95428</v>
      </c>
      <c r="D15">
        <f t="shared" si="0"/>
        <v>1.1345618832481275E-2</v>
      </c>
      <c r="E15" s="35">
        <v>8.1637482252721192</v>
      </c>
      <c r="F15">
        <v>10.48273</v>
      </c>
      <c r="G15" s="23"/>
      <c r="H15" s="23"/>
      <c r="I15" s="23"/>
      <c r="J15" s="23"/>
      <c r="K15" s="23"/>
      <c r="L15" s="23"/>
      <c r="M15" s="23"/>
    </row>
    <row r="16" spans="1:14">
      <c r="A16" s="8"/>
      <c r="B16" s="33">
        <v>323000</v>
      </c>
      <c r="C16">
        <v>1474</v>
      </c>
      <c r="D16">
        <f t="shared" si="0"/>
        <v>4.5634674922600616E-3</v>
      </c>
      <c r="E16" s="35">
        <v>9.2592592592592595</v>
      </c>
      <c r="F16">
        <v>9.5679020000000001</v>
      </c>
      <c r="G16" s="3"/>
      <c r="H16" s="3"/>
      <c r="I16" s="3"/>
      <c r="J16" s="3"/>
      <c r="K16" s="3"/>
      <c r="L16" s="3"/>
      <c r="M16" s="3"/>
    </row>
    <row r="17" spans="1:8">
      <c r="A17" s="9"/>
      <c r="B17" s="33">
        <v>727000</v>
      </c>
      <c r="C17">
        <v>1652</v>
      </c>
      <c r="D17">
        <f t="shared" si="0"/>
        <v>2.2723521320495185E-3</v>
      </c>
      <c r="E17" s="35">
        <v>8.9285714285714306</v>
      </c>
      <c r="F17">
        <v>9.2032969999999992</v>
      </c>
      <c r="G17" s="3"/>
      <c r="H17" s="3"/>
    </row>
    <row r="18" spans="1:8">
      <c r="A18" s="8"/>
      <c r="B18" s="33">
        <v>141822000</v>
      </c>
      <c r="C18">
        <v>496172</v>
      </c>
      <c r="D18">
        <f t="shared" si="0"/>
        <v>3.4985545260960921E-3</v>
      </c>
      <c r="E18" s="35">
        <v>11.3541965988349</v>
      </c>
      <c r="F18">
        <v>11.08971</v>
      </c>
      <c r="G18" s="3"/>
      <c r="H18" s="3"/>
    </row>
    <row r="19" spans="1:8">
      <c r="A19" s="9"/>
      <c r="B19" s="33">
        <v>270000</v>
      </c>
      <c r="C19">
        <v>2057</v>
      </c>
      <c r="D19">
        <f t="shared" si="0"/>
        <v>7.6185185185185184E-3</v>
      </c>
      <c r="E19" s="35">
        <v>5.9523809523809499</v>
      </c>
      <c r="F19">
        <v>7.1428570000000002</v>
      </c>
    </row>
    <row r="20" spans="1:8">
      <c r="A20" s="8"/>
      <c r="B20" s="33">
        <v>9755000</v>
      </c>
      <c r="C20">
        <v>39842</v>
      </c>
      <c r="D20">
        <f t="shared" si="0"/>
        <v>4.0842644797539724E-3</v>
      </c>
      <c r="E20" s="35">
        <v>4.8171911599959296</v>
      </c>
      <c r="F20">
        <v>6.202261</v>
      </c>
    </row>
    <row r="21" spans="1:8">
      <c r="A21" s="9"/>
      <c r="B21" s="33">
        <v>10419000</v>
      </c>
      <c r="C21">
        <v>6566</v>
      </c>
      <c r="D21">
        <f t="shared" si="0"/>
        <v>6.3019483635665607E-4</v>
      </c>
      <c r="E21" s="35">
        <v>5.6355606758832604</v>
      </c>
      <c r="F21">
        <v>5.9907830000000004</v>
      </c>
    </row>
    <row r="22" spans="1:8">
      <c r="A22" s="8"/>
      <c r="B22" s="33">
        <v>270000</v>
      </c>
      <c r="C22">
        <v>2325</v>
      </c>
      <c r="D22">
        <f t="shared" si="0"/>
        <v>8.611111111111111E-3</v>
      </c>
      <c r="E22" s="35">
        <v>12.7659574468085</v>
      </c>
      <c r="F22">
        <v>12.411350000000001</v>
      </c>
    </row>
    <row r="23" spans="1:8">
      <c r="A23" s="9"/>
      <c r="B23" s="33">
        <v>8439000</v>
      </c>
      <c r="C23">
        <v>150376</v>
      </c>
      <c r="D23">
        <f t="shared" si="0"/>
        <v>1.7819172887782914E-2</v>
      </c>
      <c r="E23" s="35">
        <v>14.387391967463101</v>
      </c>
      <c r="F23">
        <v>12.417389999999999</v>
      </c>
    </row>
    <row r="24" spans="1:8" s="17" customFormat="1">
      <c r="A24" s="25"/>
      <c r="B24" s="33">
        <v>64000</v>
      </c>
      <c r="C24">
        <v>116</v>
      </c>
      <c r="D24">
        <f t="shared" si="0"/>
        <v>1.8125000000000001E-3</v>
      </c>
      <c r="E24"/>
      <c r="F24"/>
    </row>
    <row r="25" spans="1:8" s="17" customFormat="1">
      <c r="A25" s="25"/>
      <c r="B25" s="33">
        <v>2163000</v>
      </c>
      <c r="C25">
        <v>27227</v>
      </c>
      <c r="D25">
        <f t="shared" si="0"/>
        <v>1.2587609801202035E-2</v>
      </c>
      <c r="E25" s="35">
        <v>10.939907550077001</v>
      </c>
      <c r="F25">
        <v>12.01849</v>
      </c>
    </row>
    <row r="26" spans="1:8" s="17" customFormat="1">
      <c r="A26" s="25"/>
      <c r="B26" s="33">
        <v>9182000</v>
      </c>
      <c r="C26"/>
      <c r="D26"/>
      <c r="E26" s="35">
        <v>12.625272331154701</v>
      </c>
      <c r="F26">
        <v>11.982570000000001</v>
      </c>
    </row>
    <row r="27" spans="1:8" s="17" customFormat="1">
      <c r="A27" s="25"/>
      <c r="B27" s="33">
        <v>3907000</v>
      </c>
      <c r="C27"/>
      <c r="D27"/>
      <c r="E27" s="35">
        <v>5.8201058201058196</v>
      </c>
      <c r="F27">
        <v>6.0052909999999997</v>
      </c>
    </row>
    <row r="28" spans="1:8" s="17" customFormat="1">
      <c r="A28" s="25"/>
      <c r="B28" s="33">
        <v>1765000</v>
      </c>
      <c r="C28">
        <v>47012</v>
      </c>
      <c r="D28">
        <f t="shared" si="0"/>
        <v>2.6635694050991501E-2</v>
      </c>
      <c r="E28" s="35">
        <v>11.7391304347826</v>
      </c>
      <c r="F28">
        <v>11.793480000000001</v>
      </c>
    </row>
    <row r="29" spans="1:8" s="17" customFormat="1">
      <c r="A29" s="25"/>
      <c r="B29" s="33">
        <v>186405000</v>
      </c>
      <c r="C29">
        <v>594612</v>
      </c>
      <c r="D29">
        <f t="shared" si="0"/>
        <v>3.1898929749738475E-3</v>
      </c>
      <c r="E29" s="35">
        <v>9.3233228176341303</v>
      </c>
      <c r="F29">
        <v>8.9202510000000004</v>
      </c>
    </row>
    <row r="30" spans="1:8" s="17" customFormat="1">
      <c r="A30" s="25"/>
      <c r="B30" s="33">
        <v>22000</v>
      </c>
      <c r="C30"/>
      <c r="D30"/>
      <c r="E30"/>
      <c r="F30"/>
    </row>
    <row r="31" spans="1:8" s="17" customFormat="1">
      <c r="A31" s="25"/>
      <c r="B31" s="33">
        <v>374000</v>
      </c>
      <c r="C31">
        <v>1328</v>
      </c>
      <c r="D31">
        <f t="shared" si="0"/>
        <v>3.5508021390374331E-3</v>
      </c>
      <c r="E31" s="35">
        <v>9.7560975609756095</v>
      </c>
      <c r="F31">
        <v>9.2140920000000008</v>
      </c>
    </row>
    <row r="32" spans="1:8" s="17" customFormat="1">
      <c r="A32" s="25"/>
      <c r="B32" s="33">
        <v>7726000</v>
      </c>
      <c r="C32">
        <v>16540</v>
      </c>
      <c r="D32">
        <f t="shared" si="0"/>
        <v>2.1408231944084906E-3</v>
      </c>
      <c r="E32" s="35">
        <v>4.2118863049095596</v>
      </c>
      <c r="F32">
        <v>5.2067180000000004</v>
      </c>
    </row>
    <row r="33" spans="1:6" s="17" customFormat="1">
      <c r="A33" s="25"/>
      <c r="B33" s="33">
        <v>13228000</v>
      </c>
      <c r="C33">
        <v>1291304</v>
      </c>
      <c r="D33">
        <f t="shared" si="0"/>
        <v>9.7618990021167223E-2</v>
      </c>
      <c r="E33" s="35">
        <v>14.7927272727273</v>
      </c>
      <c r="F33">
        <v>12.73455</v>
      </c>
    </row>
    <row r="34" spans="1:6" s="17" customFormat="1">
      <c r="A34" s="25"/>
      <c r="B34" s="33">
        <v>7548000</v>
      </c>
      <c r="C34">
        <v>434146</v>
      </c>
      <c r="D34">
        <f t="shared" si="0"/>
        <v>5.7518018018018015E-2</v>
      </c>
      <c r="E34" s="35">
        <v>13.526701002981801</v>
      </c>
      <c r="F34">
        <v>13.201409999999999</v>
      </c>
    </row>
    <row r="35" spans="1:6" s="17" customFormat="1">
      <c r="A35" s="25"/>
      <c r="B35" s="33">
        <v>14071000</v>
      </c>
      <c r="C35"/>
      <c r="D35"/>
      <c r="E35" s="35">
        <v>12.257552815632</v>
      </c>
      <c r="F35">
        <v>13.42563</v>
      </c>
    </row>
    <row r="36" spans="1:6" s="17" customFormat="1">
      <c r="A36" s="25"/>
      <c r="B36" s="33">
        <v>16322000</v>
      </c>
      <c r="C36"/>
      <c r="D36"/>
      <c r="E36" s="35">
        <v>13.3550305818978</v>
      </c>
      <c r="F36">
        <v>12.49649</v>
      </c>
    </row>
    <row r="37" spans="1:6" s="17" customFormat="1">
      <c r="A37" s="25"/>
      <c r="B37" s="33">
        <v>32268000</v>
      </c>
      <c r="C37"/>
      <c r="D37"/>
      <c r="E37" s="35">
        <v>5.7261359415624602</v>
      </c>
      <c r="F37">
        <v>6.6082700000000001</v>
      </c>
    </row>
    <row r="38" spans="1:6" s="17" customFormat="1">
      <c r="A38" s="25"/>
      <c r="B38" s="33">
        <v>507000</v>
      </c>
      <c r="C38">
        <v>1947</v>
      </c>
      <c r="D38">
        <f>C38/B38</f>
        <v>3.8402366863905324E-3</v>
      </c>
      <c r="E38" s="35">
        <v>13.125</v>
      </c>
      <c r="F38">
        <v>13.125</v>
      </c>
    </row>
    <row r="39" spans="1:6">
      <c r="A39" s="25"/>
    </row>
    <row r="40" spans="1:6">
      <c r="A40" s="25"/>
      <c r="B40" s="33">
        <v>45000</v>
      </c>
      <c r="C40">
        <v>872</v>
      </c>
      <c r="D40">
        <f t="shared" si="0"/>
        <v>1.9377777777777778E-2</v>
      </c>
    </row>
    <row r="41" spans="1:6">
      <c r="A41" s="25"/>
      <c r="B41" s="33">
        <v>4038000</v>
      </c>
      <c r="C41">
        <v>317951</v>
      </c>
      <c r="D41">
        <f t="shared" si="0"/>
        <v>7.8739722634967813E-2</v>
      </c>
      <c r="E41" s="35">
        <v>13.773768893222799</v>
      </c>
      <c r="F41">
        <v>12.01853</v>
      </c>
    </row>
    <row r="42" spans="1:6">
      <c r="A42" s="25"/>
      <c r="B42" s="33">
        <v>9749000</v>
      </c>
      <c r="E42" s="35">
        <v>14.8917057590578</v>
      </c>
      <c r="F42">
        <v>12.596069999999999</v>
      </c>
    </row>
    <row r="43" spans="1:6">
      <c r="A43" s="25"/>
      <c r="B43" s="33">
        <v>149000</v>
      </c>
      <c r="E43" s="35">
        <v>5.3691275167785202</v>
      </c>
      <c r="F43">
        <v>5.3691279999999999</v>
      </c>
    </row>
    <row r="44" spans="1:6">
      <c r="A44" s="25"/>
      <c r="B44" s="33">
        <v>16295000</v>
      </c>
      <c r="E44" s="35">
        <v>8.1487390317236308</v>
      </c>
      <c r="F44">
        <v>9.1305150000000008</v>
      </c>
    </row>
    <row r="45" spans="1:6">
      <c r="A45" s="25"/>
      <c r="B45" s="33">
        <v>1307593000</v>
      </c>
      <c r="E45" s="35">
        <v>7.22422768205168</v>
      </c>
      <c r="F45">
        <v>8.1127009999999995</v>
      </c>
    </row>
    <row r="46" spans="1:6">
      <c r="A46" s="25"/>
      <c r="B46" s="33">
        <v>45600000</v>
      </c>
      <c r="C46">
        <v>161644</v>
      </c>
      <c r="D46">
        <f t="shared" si="0"/>
        <v>3.5448245614035086E-3</v>
      </c>
      <c r="E46" s="35">
        <v>10.253432135473499</v>
      </c>
      <c r="F46">
        <v>10.20697</v>
      </c>
    </row>
    <row r="47" spans="1:6">
      <c r="A47" s="25"/>
      <c r="B47" s="33">
        <v>798000</v>
      </c>
      <c r="E47" s="35">
        <v>12.5</v>
      </c>
      <c r="F47">
        <v>11.36364</v>
      </c>
    </row>
    <row r="48" spans="1:6">
      <c r="A48" s="25"/>
      <c r="B48" s="33">
        <v>57549000</v>
      </c>
      <c r="E48" s="35">
        <v>15.4708102709931</v>
      </c>
      <c r="F48">
        <v>13.06048</v>
      </c>
    </row>
    <row r="49" spans="1:6">
      <c r="A49" s="25"/>
      <c r="B49" s="33">
        <v>3999000</v>
      </c>
      <c r="E49" s="35">
        <v>13.294289897511</v>
      </c>
      <c r="F49">
        <v>12.38653</v>
      </c>
    </row>
    <row r="50" spans="1:6">
      <c r="A50" s="25"/>
    </row>
    <row r="51" spans="1:6">
      <c r="A51" s="25"/>
      <c r="B51" s="33">
        <v>4327000</v>
      </c>
      <c r="E51" s="35">
        <v>9.3995381062355694</v>
      </c>
      <c r="F51">
        <v>9.8845259999999993</v>
      </c>
    </row>
    <row r="52" spans="1:6">
      <c r="A52" s="25"/>
      <c r="B52" s="33">
        <v>18154000</v>
      </c>
      <c r="E52" s="35">
        <v>13.541883184369199</v>
      </c>
      <c r="F52">
        <v>12.16483</v>
      </c>
    </row>
    <row r="53" spans="1:6">
      <c r="A53" s="25"/>
      <c r="B53" s="33">
        <v>4551000</v>
      </c>
      <c r="C53">
        <v>1984</v>
      </c>
      <c r="D53">
        <f t="shared" si="0"/>
        <v>4.3594814326521644E-4</v>
      </c>
      <c r="E53" s="35">
        <v>5.4254840162089204</v>
      </c>
      <c r="F53">
        <v>5.8081950000000004</v>
      </c>
    </row>
    <row r="54" spans="1:6">
      <c r="A54" s="25"/>
      <c r="B54" s="33">
        <v>11269000</v>
      </c>
      <c r="C54">
        <v>43329</v>
      </c>
      <c r="D54">
        <f t="shared" si="0"/>
        <v>3.8449729345993431E-3</v>
      </c>
      <c r="E54" s="35">
        <v>6.40521708057888</v>
      </c>
      <c r="F54">
        <v>6.959085</v>
      </c>
    </row>
    <row r="55" spans="1:6">
      <c r="A55" s="25"/>
      <c r="B55" s="33">
        <v>835000</v>
      </c>
      <c r="C55">
        <v>205</v>
      </c>
      <c r="D55">
        <f t="shared" si="0"/>
        <v>2.4550898203592813E-4</v>
      </c>
      <c r="E55" s="35">
        <v>6.4593301435406696</v>
      </c>
      <c r="F55">
        <v>7.6555020000000003</v>
      </c>
    </row>
    <row r="56" spans="1:6">
      <c r="A56" s="25"/>
      <c r="B56" s="33">
        <v>10220000</v>
      </c>
      <c r="E56" s="35">
        <v>4.3448411141624197</v>
      </c>
      <c r="F56">
        <v>5.8061990000000003</v>
      </c>
    </row>
    <row r="57" spans="1:6">
      <c r="A57" s="25"/>
      <c r="B57" s="33">
        <v>5431000</v>
      </c>
      <c r="C57">
        <v>16555</v>
      </c>
      <c r="D57">
        <f>C57/B57</f>
        <v>3.0482415761369916E-3</v>
      </c>
      <c r="E57" s="35">
        <v>6.3134576333764096</v>
      </c>
      <c r="F57">
        <v>6.4611409999999996</v>
      </c>
    </row>
    <row r="58" spans="1:6">
      <c r="A58" s="25"/>
      <c r="C58">
        <v>80645</v>
      </c>
      <c r="E58" s="35">
        <v>12.531017369727</v>
      </c>
      <c r="F58">
        <v>12.53102</v>
      </c>
    </row>
    <row r="59" spans="1:6">
      <c r="A59" s="25"/>
      <c r="B59" s="33">
        <v>79000</v>
      </c>
      <c r="C59">
        <v>375</v>
      </c>
      <c r="D59">
        <f t="shared" si="0"/>
        <v>4.7468354430379748E-3</v>
      </c>
    </row>
    <row r="60" spans="1:6">
      <c r="A60" s="25"/>
      <c r="B60" s="33">
        <v>8895000</v>
      </c>
      <c r="C60">
        <v>189062</v>
      </c>
      <c r="D60">
        <f t="shared" si="0"/>
        <v>2.1254862282181E-2</v>
      </c>
      <c r="E60" s="35">
        <v>10.900125891733101</v>
      </c>
      <c r="F60">
        <v>10.83718</v>
      </c>
    </row>
    <row r="61" spans="1:6">
      <c r="A61" s="25"/>
      <c r="B61" s="33">
        <v>13228000</v>
      </c>
      <c r="C61">
        <v>11079</v>
      </c>
      <c r="D61">
        <f t="shared" si="0"/>
        <v>8.3754157846991229E-4</v>
      </c>
      <c r="E61" s="35">
        <v>11.054968611238699</v>
      </c>
      <c r="F61">
        <v>10.64156</v>
      </c>
    </row>
    <row r="62" spans="1:6">
      <c r="A62" s="25"/>
      <c r="B62" s="33">
        <v>74033000</v>
      </c>
      <c r="C62">
        <v>267087</v>
      </c>
      <c r="D62">
        <f t="shared" si="0"/>
        <v>3.6076749557629705E-3</v>
      </c>
      <c r="E62" s="35">
        <v>11.0023847788895</v>
      </c>
      <c r="F62">
        <v>10.5695</v>
      </c>
    </row>
    <row r="63" spans="1:6">
      <c r="A63" s="25"/>
      <c r="B63" s="33">
        <v>6881000</v>
      </c>
      <c r="C63">
        <v>45409</v>
      </c>
      <c r="D63">
        <f t="shared" si="0"/>
        <v>6.599186164801628E-3</v>
      </c>
      <c r="E63" s="35">
        <v>12.3081999670021</v>
      </c>
      <c r="F63">
        <v>12.291700000000001</v>
      </c>
    </row>
    <row r="64" spans="1:6">
      <c r="A64" s="25"/>
      <c r="B64" s="33">
        <v>504000</v>
      </c>
      <c r="E64" s="35">
        <v>13.7704918032787</v>
      </c>
      <c r="F64">
        <v>12.459020000000001</v>
      </c>
    </row>
    <row r="65" spans="1:6">
      <c r="A65" s="25"/>
      <c r="B65" s="33">
        <v>4401000</v>
      </c>
      <c r="C65">
        <v>283944</v>
      </c>
      <c r="D65">
        <f t="shared" si="0"/>
        <v>6.451806407634629E-2</v>
      </c>
      <c r="E65" s="35">
        <v>13.327370304114501</v>
      </c>
      <c r="F65">
        <v>12.119859999999999</v>
      </c>
    </row>
    <row r="66" spans="1:6">
      <c r="A66" s="25"/>
      <c r="B66" s="33">
        <v>1330000</v>
      </c>
      <c r="C66">
        <v>2200</v>
      </c>
      <c r="D66">
        <f t="shared" ref="D66:D129" si="1">C66/B66</f>
        <v>1.6541353383458647E-3</v>
      </c>
      <c r="E66" s="35">
        <v>4.6062407132243699</v>
      </c>
      <c r="F66">
        <v>5.7206539999999997</v>
      </c>
    </row>
    <row r="67" spans="1:6">
      <c r="A67" s="25"/>
      <c r="B67" s="33">
        <v>77431000</v>
      </c>
      <c r="C67">
        <v>4613002</v>
      </c>
      <c r="D67">
        <f t="shared" si="1"/>
        <v>5.957564799628056E-2</v>
      </c>
      <c r="E67" s="35">
        <v>14.851326011251</v>
      </c>
      <c r="F67">
        <v>13.110099999999999</v>
      </c>
    </row>
    <row r="68" spans="1:6">
      <c r="A68" s="25"/>
      <c r="B68" s="33">
        <v>47000</v>
      </c>
    </row>
    <row r="69" spans="1:6">
      <c r="A69" s="25"/>
      <c r="B69" s="33">
        <v>3000</v>
      </c>
    </row>
    <row r="70" spans="1:6">
      <c r="A70" s="25"/>
      <c r="B70" s="33">
        <v>848000</v>
      </c>
      <c r="E70" s="35">
        <v>11.231884057971</v>
      </c>
      <c r="F70">
        <v>10.74879</v>
      </c>
    </row>
    <row r="71" spans="1:6">
      <c r="A71" s="25"/>
      <c r="B71" s="33">
        <v>5249000</v>
      </c>
      <c r="C71">
        <v>9528</v>
      </c>
      <c r="D71">
        <f t="shared" si="1"/>
        <v>1.8152028957896741E-3</v>
      </c>
      <c r="E71" s="35">
        <v>5.6657764212132804</v>
      </c>
      <c r="F71">
        <v>6.2953070000000002</v>
      </c>
    </row>
    <row r="72" spans="1:6">
      <c r="A72" s="25"/>
      <c r="B72" s="33">
        <v>65446000</v>
      </c>
      <c r="C72">
        <v>25559</v>
      </c>
      <c r="D72">
        <f t="shared" si="1"/>
        <v>3.9053570882865263E-4</v>
      </c>
      <c r="E72" s="35">
        <v>6.0706383676145199</v>
      </c>
      <c r="F72">
        <v>6.0493319999999997</v>
      </c>
    </row>
    <row r="73" spans="1:6">
      <c r="A73" s="25"/>
      <c r="B73" s="33">
        <v>187000</v>
      </c>
      <c r="E73" s="35">
        <v>11.881188118811901</v>
      </c>
      <c r="F73">
        <v>10.89109</v>
      </c>
    </row>
    <row r="74" spans="1:6">
      <c r="A74" s="25"/>
      <c r="B74" s="33">
        <v>257000</v>
      </c>
      <c r="E74" s="35">
        <v>9.375</v>
      </c>
      <c r="F74">
        <v>8.984375</v>
      </c>
    </row>
    <row r="75" spans="1:6">
      <c r="A75" s="25"/>
      <c r="B75" s="33">
        <v>1384000</v>
      </c>
      <c r="E75" s="35">
        <v>12.8017556693489</v>
      </c>
      <c r="F75">
        <v>12.65545</v>
      </c>
    </row>
    <row r="76" spans="1:6">
      <c r="A76" s="25"/>
      <c r="B76" s="33">
        <v>1517000</v>
      </c>
      <c r="C76">
        <v>73628</v>
      </c>
      <c r="D76">
        <f t="shared" si="1"/>
        <v>4.8535266974291363E-2</v>
      </c>
      <c r="E76" s="35">
        <v>14.267015706806299</v>
      </c>
      <c r="F76">
        <v>11.97644</v>
      </c>
    </row>
    <row r="77" spans="1:6">
      <c r="A77" s="25"/>
      <c r="B77" s="33">
        <v>4474000</v>
      </c>
      <c r="C77">
        <v>33994</v>
      </c>
      <c r="D77">
        <f t="shared" si="1"/>
        <v>7.598122485471614E-3</v>
      </c>
      <c r="E77" s="35">
        <v>5.3751399776035802</v>
      </c>
      <c r="F77">
        <v>7.8163499999999999</v>
      </c>
    </row>
    <row r="78" spans="1:6">
      <c r="A78" s="25"/>
      <c r="B78" s="33">
        <v>82689000</v>
      </c>
      <c r="C78">
        <v>5760</v>
      </c>
      <c r="D78">
        <f t="shared" si="1"/>
        <v>6.9658600297500269E-5</v>
      </c>
      <c r="E78" s="35">
        <v>4.7893510653788303</v>
      </c>
      <c r="F78">
        <v>5.1291070000000003</v>
      </c>
    </row>
    <row r="79" spans="1:6">
      <c r="A79" s="25"/>
      <c r="B79" s="33">
        <v>22113000</v>
      </c>
      <c r="C79">
        <v>1057760</v>
      </c>
      <c r="D79">
        <f t="shared" si="1"/>
        <v>4.7834305612083391E-2</v>
      </c>
      <c r="E79" s="35">
        <v>13.065303700999401</v>
      </c>
      <c r="F79">
        <v>12.07502</v>
      </c>
    </row>
    <row r="80" spans="1:6">
      <c r="A80" s="25"/>
      <c r="B80" s="33">
        <v>28000</v>
      </c>
    </row>
    <row r="81" spans="1:6">
      <c r="A81" s="25"/>
      <c r="B81" s="33">
        <v>11120000</v>
      </c>
      <c r="C81">
        <v>5038</v>
      </c>
      <c r="D81">
        <f t="shared" si="1"/>
        <v>4.5305755395683454E-4</v>
      </c>
      <c r="E81" s="35">
        <v>4.7455482238090898</v>
      </c>
      <c r="F81">
        <v>4.9444090000000003</v>
      </c>
    </row>
    <row r="82" spans="1:6">
      <c r="A82" s="25"/>
      <c r="B82" s="33">
        <v>57000</v>
      </c>
    </row>
    <row r="83" spans="1:6">
      <c r="A83" s="25"/>
      <c r="B83" s="33">
        <v>103000</v>
      </c>
      <c r="C83">
        <v>127</v>
      </c>
      <c r="D83">
        <f t="shared" si="1"/>
        <v>1.2330097087378642E-3</v>
      </c>
      <c r="E83" s="35">
        <v>9.8039215686274499</v>
      </c>
      <c r="F83">
        <v>10.78431</v>
      </c>
    </row>
    <row r="84" spans="1:6">
      <c r="A84" s="25"/>
      <c r="B84" s="33">
        <v>448000</v>
      </c>
      <c r="E84" s="35">
        <v>7.47252747252747</v>
      </c>
      <c r="F84">
        <v>7.9120879999999998</v>
      </c>
    </row>
    <row r="85" spans="1:6">
      <c r="A85" s="25"/>
      <c r="B85" s="33">
        <v>170000</v>
      </c>
      <c r="E85" s="35">
        <v>10.179640718562901</v>
      </c>
      <c r="F85">
        <v>9.580838</v>
      </c>
    </row>
    <row r="86" spans="1:6">
      <c r="A86" s="25"/>
      <c r="B86" s="33">
        <v>12599000</v>
      </c>
      <c r="C86">
        <v>101476</v>
      </c>
      <c r="D86">
        <f t="shared" si="1"/>
        <v>8.0542900230176993E-3</v>
      </c>
      <c r="E86" s="35">
        <v>14.353163361661901</v>
      </c>
      <c r="F86">
        <v>12.779350000000001</v>
      </c>
    </row>
    <row r="87" spans="1:6">
      <c r="A87" s="25"/>
    </row>
    <row r="88" spans="1:6">
      <c r="A88" s="25"/>
      <c r="B88" s="33">
        <v>9402000</v>
      </c>
      <c r="C88">
        <v>440459</v>
      </c>
      <c r="D88">
        <f t="shared" si="1"/>
        <v>4.6847372899383108E-2</v>
      </c>
      <c r="E88" s="35">
        <v>14.172630665799201</v>
      </c>
      <c r="F88">
        <v>12.40512</v>
      </c>
    </row>
    <row r="89" spans="1:6">
      <c r="A89" s="25"/>
      <c r="B89" s="33">
        <v>1586000</v>
      </c>
      <c r="E89" s="35">
        <v>13.9266304347826</v>
      </c>
      <c r="F89">
        <v>11.68478</v>
      </c>
    </row>
    <row r="90" spans="1:6">
      <c r="A90" s="25"/>
      <c r="B90" s="33">
        <v>751000</v>
      </c>
      <c r="E90" s="35">
        <v>11.0091743119266</v>
      </c>
      <c r="F90">
        <v>9.8296200000000002</v>
      </c>
    </row>
    <row r="91" spans="1:6">
      <c r="A91" s="25"/>
      <c r="B91" s="33">
        <v>8528000</v>
      </c>
      <c r="E91" s="35">
        <v>12.7736450584485</v>
      </c>
      <c r="F91">
        <v>12.104139999999999</v>
      </c>
    </row>
    <row r="92" spans="1:6">
      <c r="A92" s="25"/>
      <c r="B92" s="34">
        <v>783</v>
      </c>
    </row>
    <row r="93" spans="1:6">
      <c r="A93" s="25"/>
      <c r="B93" s="33">
        <v>7205000</v>
      </c>
      <c r="C93">
        <v>85266</v>
      </c>
      <c r="D93">
        <f t="shared" si="1"/>
        <v>1.1834281748785565E-2</v>
      </c>
      <c r="E93" s="35">
        <v>13.3633197910621</v>
      </c>
      <c r="F93">
        <v>12.753920000000001</v>
      </c>
    </row>
    <row r="94" spans="1:6">
      <c r="A94" s="25"/>
      <c r="B94" s="33">
        <v>7041000</v>
      </c>
      <c r="C94">
        <v>17508</v>
      </c>
      <c r="D94">
        <f t="shared" si="1"/>
        <v>2.4865786109927565E-3</v>
      </c>
      <c r="E94" s="35">
        <v>4.5764928083684397</v>
      </c>
      <c r="F94">
        <v>6.3925609999999997</v>
      </c>
    </row>
    <row r="95" spans="1:6">
      <c r="A95" s="25"/>
      <c r="B95" s="33">
        <v>10098000</v>
      </c>
      <c r="C95">
        <v>14911</v>
      </c>
      <c r="D95">
        <f t="shared" si="1"/>
        <v>1.4766290354525648E-3</v>
      </c>
      <c r="E95" s="35">
        <v>4.9325129019452199</v>
      </c>
      <c r="F95">
        <v>5.8852719999999996</v>
      </c>
    </row>
    <row r="96" spans="1:6">
      <c r="A96" s="25"/>
      <c r="B96" s="33">
        <v>295000</v>
      </c>
      <c r="C96">
        <v>657</v>
      </c>
      <c r="D96">
        <f t="shared" si="1"/>
        <v>2.2271186440677966E-3</v>
      </c>
      <c r="E96" s="35">
        <v>7.0945945945946001</v>
      </c>
      <c r="F96">
        <v>7.77027</v>
      </c>
    </row>
    <row r="97" spans="1:6">
      <c r="A97" s="25"/>
      <c r="B97" s="33">
        <v>1103371000</v>
      </c>
      <c r="C97">
        <v>6721531</v>
      </c>
      <c r="D97">
        <f t="shared" si="1"/>
        <v>6.0918140861052177E-3</v>
      </c>
      <c r="E97" s="35">
        <v>10.979039781783101</v>
      </c>
      <c r="F97">
        <v>10.80489</v>
      </c>
    </row>
    <row r="98" spans="1:6">
      <c r="A98" s="25"/>
      <c r="B98" s="33">
        <v>222781000</v>
      </c>
      <c r="C98">
        <v>1277402</v>
      </c>
      <c r="D98">
        <f t="shared" si="1"/>
        <v>5.7338911307517251E-3</v>
      </c>
      <c r="E98" s="35">
        <v>9.3662755688557198</v>
      </c>
      <c r="F98">
        <v>9.3849789999999995</v>
      </c>
    </row>
    <row r="99" spans="1:6">
      <c r="A99" s="25"/>
      <c r="B99" s="33">
        <v>69515000</v>
      </c>
      <c r="C99">
        <v>205780</v>
      </c>
      <c r="D99">
        <f t="shared" si="1"/>
        <v>2.9602244119974106E-3</v>
      </c>
      <c r="E99" s="35">
        <v>7.5912161207359503</v>
      </c>
      <c r="F99">
        <v>10.36373</v>
      </c>
    </row>
    <row r="100" spans="1:6">
      <c r="A100" s="25"/>
      <c r="B100" s="33">
        <v>28807000</v>
      </c>
      <c r="E100" s="35">
        <v>14.314551829160299</v>
      </c>
      <c r="F100">
        <v>12.189679999999999</v>
      </c>
    </row>
    <row r="101" spans="1:6">
      <c r="A101" s="25"/>
      <c r="B101" s="33">
        <v>4148000</v>
      </c>
      <c r="C101">
        <v>29110</v>
      </c>
      <c r="D101">
        <f t="shared" si="1"/>
        <v>7.0178399228543881E-3</v>
      </c>
      <c r="E101" s="35">
        <v>6.5934065934065904</v>
      </c>
      <c r="F101">
        <v>6.5456279999999998</v>
      </c>
    </row>
    <row r="102" spans="1:6">
      <c r="A102" s="25"/>
      <c r="B102" s="33">
        <v>77000</v>
      </c>
    </row>
    <row r="103" spans="1:6">
      <c r="A103" s="25"/>
      <c r="B103" s="33">
        <v>6725000</v>
      </c>
      <c r="C103">
        <v>17230</v>
      </c>
      <c r="D103">
        <f t="shared" si="1"/>
        <v>2.5620817843866172E-3</v>
      </c>
      <c r="E103" s="35">
        <v>9.4020926756352807</v>
      </c>
      <c r="F103">
        <v>8.460388</v>
      </c>
    </row>
    <row r="104" spans="1:6">
      <c r="A104" s="25"/>
      <c r="B104" s="33">
        <v>58093000</v>
      </c>
      <c r="C104">
        <v>18955</v>
      </c>
      <c r="D104">
        <f t="shared" si="1"/>
        <v>3.2628716024305854E-4</v>
      </c>
      <c r="E104" s="35">
        <v>4.5714967772738104</v>
      </c>
      <c r="F104">
        <v>4.8306789999999999</v>
      </c>
    </row>
    <row r="105" spans="1:6">
      <c r="A105" s="25"/>
      <c r="B105" s="33">
        <v>2651000</v>
      </c>
      <c r="C105">
        <v>38594</v>
      </c>
      <c r="D105">
        <f t="shared" si="1"/>
        <v>1.4558279894379479E-2</v>
      </c>
      <c r="E105" s="35">
        <v>10.682158920539701</v>
      </c>
      <c r="F105">
        <v>10.982010000000001</v>
      </c>
    </row>
    <row r="106" spans="1:6">
      <c r="A106" s="25"/>
      <c r="B106" s="33">
        <v>128085000</v>
      </c>
      <c r="C106">
        <v>1814</v>
      </c>
      <c r="D106">
        <f t="shared" si="1"/>
        <v>1.4162470234609829E-5</v>
      </c>
      <c r="E106" s="35">
        <v>4.6254158558784804</v>
      </c>
      <c r="F106">
        <v>4.7274180000000001</v>
      </c>
    </row>
    <row r="107" spans="1:6">
      <c r="A107" s="25"/>
    </row>
    <row r="108" spans="1:6">
      <c r="A108" s="25"/>
      <c r="B108" s="33">
        <v>5703000</v>
      </c>
      <c r="C108">
        <v>6173</v>
      </c>
      <c r="D108">
        <f t="shared" si="1"/>
        <v>1.0824127652112924E-3</v>
      </c>
      <c r="E108" s="35">
        <v>12.580877066858401</v>
      </c>
      <c r="F108">
        <v>11.915889999999999</v>
      </c>
    </row>
    <row r="109" spans="1:6">
      <c r="A109" s="25"/>
      <c r="B109" s="33">
        <v>14825000</v>
      </c>
      <c r="C109">
        <v>14650</v>
      </c>
      <c r="D109">
        <f t="shared" si="1"/>
        <v>9.8819561551433382E-4</v>
      </c>
      <c r="E109" s="35">
        <v>7.2335944184822001</v>
      </c>
      <c r="F109">
        <v>9.1423679999999994</v>
      </c>
    </row>
    <row r="110" spans="1:6">
      <c r="A110" s="25"/>
      <c r="B110" s="33">
        <v>34256000</v>
      </c>
      <c r="C110">
        <v>1361191</v>
      </c>
      <c r="D110">
        <f t="shared" si="1"/>
        <v>3.9735841896310138E-2</v>
      </c>
      <c r="E110" s="35">
        <v>13.826222917132</v>
      </c>
      <c r="F110">
        <v>12.326890000000001</v>
      </c>
    </row>
    <row r="111" spans="1:6">
      <c r="A111" s="25"/>
      <c r="B111" s="33">
        <v>99000</v>
      </c>
    </row>
    <row r="112" spans="1:6">
      <c r="A112" s="25"/>
      <c r="B112" s="33">
        <v>22488000</v>
      </c>
      <c r="E112" s="35">
        <v>8.0372322339340396</v>
      </c>
      <c r="F112">
        <v>8.7555259999999997</v>
      </c>
    </row>
    <row r="113" spans="1:6">
      <c r="A113" s="25"/>
      <c r="B113" s="33">
        <v>50000000</v>
      </c>
      <c r="C113">
        <v>25120</v>
      </c>
      <c r="D113">
        <f t="shared" si="1"/>
        <v>5.0239999999999996E-4</v>
      </c>
      <c r="E113" s="35">
        <v>6.6519499632082404</v>
      </c>
      <c r="F113">
        <v>7.2784610000000001</v>
      </c>
    </row>
    <row r="114" spans="1:6">
      <c r="A114" s="25"/>
    </row>
    <row r="115" spans="1:6">
      <c r="A115" s="25"/>
      <c r="B115" s="33">
        <v>2687000</v>
      </c>
      <c r="C115">
        <v>1859</v>
      </c>
      <c r="D115">
        <f t="shared" si="1"/>
        <v>6.9184964644585043E-4</v>
      </c>
      <c r="E115" s="35">
        <v>7.9659133012226802</v>
      </c>
      <c r="F115">
        <v>7.2619490000000004</v>
      </c>
    </row>
    <row r="116" spans="1:6">
      <c r="A116" s="25"/>
      <c r="B116" s="33">
        <v>5264000</v>
      </c>
      <c r="C116">
        <v>19991</v>
      </c>
      <c r="D116">
        <f t="shared" si="1"/>
        <v>3.7976823708206686E-3</v>
      </c>
      <c r="E116" s="35">
        <v>10.3217158176944</v>
      </c>
      <c r="F116">
        <v>11.22175</v>
      </c>
    </row>
    <row r="117" spans="1:6">
      <c r="A117" s="25"/>
      <c r="B117" s="33">
        <v>5924000</v>
      </c>
      <c r="C117">
        <v>135358</v>
      </c>
      <c r="D117">
        <f t="shared" si="1"/>
        <v>2.2849088453747467E-2</v>
      </c>
      <c r="E117" s="35">
        <v>14.118047286953599</v>
      </c>
      <c r="F117">
        <v>13.13148</v>
      </c>
    </row>
    <row r="118" spans="1:6">
      <c r="A118" s="25"/>
      <c r="B118" s="33">
        <v>2307000</v>
      </c>
      <c r="E118" s="35">
        <v>4.1939711664482298</v>
      </c>
      <c r="F118">
        <v>5.8977719999999998</v>
      </c>
    </row>
    <row r="119" spans="1:6">
      <c r="A119" s="25"/>
      <c r="B119" s="33">
        <v>3577000</v>
      </c>
      <c r="E119" s="35">
        <v>9.7035040431266797</v>
      </c>
      <c r="F119">
        <v>9.6054890000000004</v>
      </c>
    </row>
    <row r="120" spans="1:6">
      <c r="A120" s="25"/>
      <c r="B120" s="33">
        <v>1795000</v>
      </c>
      <c r="C120">
        <v>100940</v>
      </c>
      <c r="D120">
        <f t="shared" si="1"/>
        <v>5.6233983286908075E-2</v>
      </c>
      <c r="E120" s="35">
        <v>13.527054108216401</v>
      </c>
      <c r="F120">
        <v>12.925850000000001</v>
      </c>
    </row>
    <row r="121" spans="1:6">
      <c r="A121" s="25"/>
      <c r="B121" s="33">
        <v>3283000</v>
      </c>
      <c r="E121" s="35">
        <v>14.37575030012</v>
      </c>
      <c r="F121">
        <v>12.36495</v>
      </c>
    </row>
    <row r="122" spans="1:6">
      <c r="A122" s="25"/>
      <c r="B122" s="33">
        <v>5853000</v>
      </c>
      <c r="E122" s="35">
        <v>9.9459642012833491</v>
      </c>
      <c r="F122">
        <v>9.1860859999999995</v>
      </c>
    </row>
    <row r="123" spans="1:6">
      <c r="A123" s="25"/>
      <c r="B123" s="33">
        <v>35000</v>
      </c>
    </row>
    <row r="124" spans="1:6">
      <c r="A124" s="25"/>
      <c r="B124" s="33">
        <v>3431000</v>
      </c>
      <c r="C124">
        <v>15146</v>
      </c>
      <c r="D124">
        <f t="shared" si="1"/>
        <v>4.4144564266977559E-3</v>
      </c>
      <c r="E124" s="35">
        <v>5.3571428571428603</v>
      </c>
      <c r="F124">
        <v>6.9086650000000001</v>
      </c>
    </row>
    <row r="125" spans="1:6">
      <c r="A125" s="25"/>
      <c r="B125" s="33">
        <v>465000</v>
      </c>
      <c r="C125">
        <v>631</v>
      </c>
      <c r="D125">
        <f t="shared" si="1"/>
        <v>1.356989247311828E-3</v>
      </c>
      <c r="E125" s="35">
        <v>6.2906724511930596</v>
      </c>
      <c r="F125">
        <v>6.2906719999999998</v>
      </c>
    </row>
    <row r="126" spans="1:6">
      <c r="A126" s="25"/>
      <c r="B126" s="33">
        <v>460000</v>
      </c>
      <c r="C126">
        <v>4091</v>
      </c>
      <c r="D126">
        <f t="shared" si="1"/>
        <v>8.8934782608695653E-3</v>
      </c>
      <c r="E126" s="35">
        <v>5.1334702258726903</v>
      </c>
      <c r="F126">
        <v>7.186858</v>
      </c>
    </row>
    <row r="127" spans="1:6">
      <c r="A127" s="25"/>
      <c r="B127" s="33">
        <v>2034000</v>
      </c>
      <c r="C127">
        <v>6286</v>
      </c>
      <c r="D127">
        <f t="shared" si="1"/>
        <v>3.0904621435594885E-3</v>
      </c>
      <c r="E127" s="35">
        <v>6.5815324165029496</v>
      </c>
      <c r="F127">
        <v>7.5147349999999999</v>
      </c>
    </row>
    <row r="128" spans="1:6">
      <c r="A128" s="25"/>
      <c r="B128" s="33">
        <v>17400000</v>
      </c>
      <c r="E128" s="35">
        <v>14.840467809696801</v>
      </c>
      <c r="F128">
        <v>12.76825</v>
      </c>
    </row>
    <row r="129" spans="1:6">
      <c r="A129" s="25"/>
      <c r="B129" s="33">
        <v>12884000</v>
      </c>
      <c r="C129">
        <v>53208</v>
      </c>
      <c r="D129">
        <f t="shared" si="1"/>
        <v>4.1297733623098416E-3</v>
      </c>
      <c r="E129" s="35">
        <v>15.708531673379699</v>
      </c>
      <c r="F129">
        <v>12.998900000000001</v>
      </c>
    </row>
    <row r="130" spans="1:6">
      <c r="A130" s="25"/>
      <c r="B130" s="33">
        <v>25347000</v>
      </c>
      <c r="E130" s="35">
        <v>10.3569338794617</v>
      </c>
      <c r="F130">
        <v>10.32183</v>
      </c>
    </row>
    <row r="131" spans="1:6">
      <c r="A131" s="25"/>
      <c r="B131" s="33">
        <v>329000</v>
      </c>
      <c r="C131">
        <v>968</v>
      </c>
      <c r="D131">
        <f t="shared" ref="D130:D193" si="2">C131/B131</f>
        <v>2.9422492401215807E-3</v>
      </c>
      <c r="E131" s="35">
        <v>10.6164383561644</v>
      </c>
      <c r="F131">
        <v>13.0137</v>
      </c>
    </row>
    <row r="132" spans="1:6">
      <c r="A132" s="25"/>
      <c r="B132" s="33">
        <v>13518000</v>
      </c>
      <c r="C132">
        <v>965095</v>
      </c>
      <c r="D132">
        <f t="shared" si="2"/>
        <v>7.1393327415298122E-2</v>
      </c>
      <c r="E132" s="35">
        <v>14.319526627218901</v>
      </c>
      <c r="F132">
        <v>12.93322</v>
      </c>
    </row>
    <row r="133" spans="1:6">
      <c r="A133" s="25"/>
      <c r="B133" s="33">
        <v>402000</v>
      </c>
      <c r="C133">
        <v>2966</v>
      </c>
      <c r="D133">
        <f t="shared" si="2"/>
        <v>7.3781094527363188E-3</v>
      </c>
      <c r="E133" s="35">
        <v>5.9701492537313401</v>
      </c>
      <c r="F133">
        <v>6.4676619999999998</v>
      </c>
    </row>
    <row r="134" spans="1:6">
      <c r="A134" s="25"/>
      <c r="B134" s="33">
        <v>62000</v>
      </c>
    </row>
    <row r="135" spans="1:6">
      <c r="A135" s="25"/>
      <c r="B135" s="33">
        <v>396000</v>
      </c>
      <c r="E135" s="35">
        <v>7.0528967254408101</v>
      </c>
      <c r="F135">
        <v>7.8085639999999996</v>
      </c>
    </row>
    <row r="136" spans="1:6">
      <c r="A136" s="25"/>
      <c r="B136" s="33">
        <v>3069000</v>
      </c>
      <c r="C136">
        <v>125204</v>
      </c>
      <c r="D136">
        <f t="shared" si="2"/>
        <v>4.0796350602802213E-2</v>
      </c>
      <c r="E136" s="35">
        <v>13.3713136729223</v>
      </c>
      <c r="F136">
        <v>12.03083</v>
      </c>
    </row>
    <row r="137" spans="1:6">
      <c r="A137" s="25"/>
      <c r="B137" s="33">
        <v>1245000</v>
      </c>
      <c r="C137">
        <v>8871</v>
      </c>
      <c r="D137">
        <f t="shared" si="2"/>
        <v>7.1253012048192775E-3</v>
      </c>
      <c r="E137" s="35">
        <v>8.2268370607028807</v>
      </c>
      <c r="F137">
        <v>8.7859420000000004</v>
      </c>
    </row>
    <row r="138" spans="1:6">
      <c r="A138" s="25"/>
      <c r="B138" s="33">
        <v>160265</v>
      </c>
      <c r="E138" s="35">
        <v>14.9425287356322</v>
      </c>
      <c r="F138">
        <v>13.218389999999999</v>
      </c>
    </row>
    <row r="139" spans="1:6">
      <c r="A139" s="25"/>
    </row>
    <row r="140" spans="1:6">
      <c r="A140" s="25"/>
      <c r="B140" s="33">
        <v>107029000</v>
      </c>
      <c r="C140">
        <v>59233</v>
      </c>
      <c r="D140">
        <f t="shared" si="2"/>
        <v>5.5342944435620247E-4</v>
      </c>
      <c r="E140" s="35">
        <v>10.2136143548846</v>
      </c>
      <c r="F140">
        <v>10.42723</v>
      </c>
    </row>
    <row r="141" spans="1:6">
      <c r="A141" s="25"/>
      <c r="B141" s="33">
        <v>110000</v>
      </c>
      <c r="E141" s="35">
        <v>12.7272727272727</v>
      </c>
      <c r="F141">
        <v>12.727270000000001</v>
      </c>
    </row>
    <row r="142" spans="1:6">
      <c r="A142" s="25"/>
      <c r="B142" s="33">
        <v>4206000</v>
      </c>
      <c r="C142">
        <v>12469</v>
      </c>
      <c r="D142">
        <f t="shared" si="2"/>
        <v>2.9645744174988113E-3</v>
      </c>
      <c r="E142" s="35">
        <v>5.7477381585950003</v>
      </c>
      <c r="F142">
        <v>8.2756790000000002</v>
      </c>
    </row>
    <row r="143" spans="1:6">
      <c r="A143" s="25"/>
      <c r="B143" s="33">
        <v>35000</v>
      </c>
    </row>
    <row r="144" spans="1:6">
      <c r="A144" s="25"/>
      <c r="B144" s="33">
        <v>2646000</v>
      </c>
      <c r="C144">
        <v>24094</v>
      </c>
      <c r="D144">
        <f t="shared" si="2"/>
        <v>9.105820105820105E-3</v>
      </c>
      <c r="E144" s="35">
        <v>9.36520376175549</v>
      </c>
      <c r="F144">
        <v>10.893420000000001</v>
      </c>
    </row>
    <row r="145" spans="1:6">
      <c r="A145" s="25"/>
      <c r="B145" s="33">
        <v>620145</v>
      </c>
      <c r="E145" s="35">
        <v>6.8910256410256396</v>
      </c>
      <c r="F145">
        <v>6.8910260000000001</v>
      </c>
    </row>
    <row r="146" spans="1:6">
      <c r="A146" s="25"/>
      <c r="B146" s="33">
        <v>4000</v>
      </c>
    </row>
    <row r="147" spans="1:6">
      <c r="A147" s="25"/>
      <c r="B147" s="33">
        <v>31478000</v>
      </c>
      <c r="C147">
        <v>461100</v>
      </c>
      <c r="D147">
        <f t="shared" si="2"/>
        <v>1.4648325814854819E-2</v>
      </c>
      <c r="E147" s="35">
        <v>9.9957367264618107</v>
      </c>
      <c r="F147">
        <v>10.563079999999999</v>
      </c>
    </row>
    <row r="148" spans="1:6">
      <c r="A148" s="25"/>
      <c r="B148" s="33">
        <v>19792000</v>
      </c>
      <c r="C148">
        <v>938034</v>
      </c>
      <c r="D148">
        <f t="shared" si="2"/>
        <v>4.7394603880355698E-2</v>
      </c>
      <c r="E148" s="35">
        <v>14.2644588432925</v>
      </c>
      <c r="F148">
        <v>12.10943</v>
      </c>
    </row>
    <row r="149" spans="1:6">
      <c r="A149" s="25"/>
      <c r="B149" s="33">
        <v>50519000</v>
      </c>
      <c r="E149" s="35">
        <v>9.0309235701727193</v>
      </c>
      <c r="F149">
        <v>9.4777129999999996</v>
      </c>
    </row>
    <row r="150" spans="1:6">
      <c r="A150" s="25"/>
      <c r="B150" s="33">
        <v>2031000</v>
      </c>
      <c r="C150">
        <v>42811</v>
      </c>
      <c r="D150">
        <f t="shared" si="2"/>
        <v>2.1078778926637124E-2</v>
      </c>
      <c r="E150" s="35">
        <v>12.8855721393035</v>
      </c>
      <c r="F150">
        <v>12.63682</v>
      </c>
    </row>
    <row r="151" spans="1:6">
      <c r="A151" s="25"/>
      <c r="B151" s="33">
        <v>14000</v>
      </c>
    </row>
    <row r="152" spans="1:6">
      <c r="A152" s="25"/>
      <c r="B152" s="33">
        <v>27133000</v>
      </c>
      <c r="E152" s="35">
        <v>13.3421497318345</v>
      </c>
      <c r="F152">
        <v>12.26581</v>
      </c>
    </row>
    <row r="153" spans="1:6">
      <c r="A153" s="25"/>
      <c r="B153" s="33">
        <v>16299000</v>
      </c>
      <c r="C153">
        <v>25657</v>
      </c>
      <c r="D153">
        <f t="shared" si="2"/>
        <v>1.5741456531075525E-3</v>
      </c>
      <c r="E153" s="35">
        <v>6.0795489366917899</v>
      </c>
      <c r="F153">
        <v>6.1592200000000004</v>
      </c>
    </row>
    <row r="154" spans="1:6">
      <c r="A154" s="25"/>
      <c r="B154" s="33">
        <v>183000</v>
      </c>
      <c r="E154" s="35">
        <v>7.5675675675675702</v>
      </c>
      <c r="F154">
        <v>8.1081090000000007</v>
      </c>
    </row>
    <row r="155" spans="1:6">
      <c r="A155" s="25"/>
      <c r="B155" s="33">
        <v>237000</v>
      </c>
      <c r="E155" s="35">
        <v>9.3220338983050794</v>
      </c>
      <c r="F155">
        <v>9.3220340000000004</v>
      </c>
    </row>
    <row r="156" spans="1:6">
      <c r="A156" s="25"/>
      <c r="B156" s="33">
        <v>4028000</v>
      </c>
      <c r="C156">
        <v>3178</v>
      </c>
      <c r="D156">
        <f t="shared" si="2"/>
        <v>7.8897715988083411E-4</v>
      </c>
      <c r="E156" s="35">
        <v>7.0072992700729904</v>
      </c>
      <c r="F156">
        <v>7.6155720000000002</v>
      </c>
    </row>
    <row r="157" spans="1:6">
      <c r="A157" s="25"/>
      <c r="B157" s="33">
        <v>5487000</v>
      </c>
      <c r="C157">
        <v>45549</v>
      </c>
      <c r="D157">
        <f t="shared" si="2"/>
        <v>8.301257517769273E-3</v>
      </c>
      <c r="E157" s="35">
        <v>12.644310060472799</v>
      </c>
      <c r="F157">
        <v>12.845890000000001</v>
      </c>
    </row>
    <row r="158" spans="1:6">
      <c r="A158" s="25"/>
      <c r="B158" s="33">
        <v>13957000</v>
      </c>
      <c r="C158">
        <v>1249230</v>
      </c>
      <c r="D158">
        <f t="shared" si="2"/>
        <v>8.950562441785484E-2</v>
      </c>
      <c r="E158" s="35">
        <v>15.791482216455501</v>
      </c>
      <c r="F158">
        <v>12.83774</v>
      </c>
    </row>
    <row r="159" spans="1:6">
      <c r="A159" s="25"/>
      <c r="B159" s="33">
        <v>131530000</v>
      </c>
      <c r="C159">
        <v>7133266</v>
      </c>
      <c r="D159">
        <f t="shared" si="2"/>
        <v>5.4232996274614156E-2</v>
      </c>
      <c r="E159" s="35">
        <v>14.0347390313673</v>
      </c>
      <c r="F159">
        <v>12.27436</v>
      </c>
    </row>
    <row r="160" spans="1:6">
      <c r="A160" s="25"/>
      <c r="B160" s="33">
        <v>1000</v>
      </c>
    </row>
    <row r="161" spans="1:6">
      <c r="A161" s="25"/>
      <c r="B161" s="33">
        <v>81000</v>
      </c>
    </row>
    <row r="162" spans="1:6">
      <c r="A162" s="25"/>
      <c r="B162" s="33">
        <v>4620000</v>
      </c>
      <c r="C162">
        <v>5999</v>
      </c>
      <c r="D162">
        <f t="shared" si="2"/>
        <v>1.2984848484848485E-3</v>
      </c>
      <c r="E162" s="35">
        <v>6.6206599094241998</v>
      </c>
      <c r="F162">
        <v>6.8363170000000002</v>
      </c>
    </row>
    <row r="163" spans="1:6">
      <c r="A163" s="25"/>
      <c r="B163" s="33">
        <v>2567000</v>
      </c>
      <c r="E163" s="35">
        <v>11.697247706422001</v>
      </c>
      <c r="F163">
        <v>11.08563</v>
      </c>
    </row>
    <row r="164" spans="1:6">
      <c r="A164" s="25"/>
      <c r="B164" s="33">
        <v>157935000</v>
      </c>
      <c r="C164">
        <v>7158051</v>
      </c>
      <c r="D164">
        <f t="shared" si="2"/>
        <v>4.5322765694747837E-2</v>
      </c>
      <c r="E164" s="35">
        <v>12.656197230665301</v>
      </c>
      <c r="F164">
        <v>12.13514</v>
      </c>
    </row>
    <row r="165" spans="1:6">
      <c r="A165" s="25"/>
      <c r="B165" s="33">
        <v>20000</v>
      </c>
    </row>
    <row r="166" spans="1:6">
      <c r="A166" s="25"/>
      <c r="B166" s="33">
        <v>3232000</v>
      </c>
      <c r="C166">
        <v>3642</v>
      </c>
      <c r="D166">
        <f t="shared" si="2"/>
        <v>1.1268564356435643E-3</v>
      </c>
      <c r="E166" s="35">
        <v>10.2040816326531</v>
      </c>
      <c r="F166">
        <v>9.523809</v>
      </c>
    </row>
    <row r="167" spans="1:6">
      <c r="A167" s="25"/>
      <c r="B167" s="33">
        <v>5887000</v>
      </c>
      <c r="E167" s="35">
        <v>13.8280483818241</v>
      </c>
      <c r="F167">
        <v>11.88297</v>
      </c>
    </row>
    <row r="168" spans="1:6">
      <c r="A168" s="25"/>
      <c r="B168" s="33">
        <v>6158000</v>
      </c>
      <c r="C168">
        <v>41434</v>
      </c>
      <c r="D168">
        <f t="shared" si="2"/>
        <v>6.7284832737901914E-3</v>
      </c>
      <c r="E168" s="35">
        <v>11.957994579945799</v>
      </c>
      <c r="F168">
        <v>11.517620000000001</v>
      </c>
    </row>
    <row r="169" spans="1:6">
      <c r="A169" s="25"/>
      <c r="B169" s="33">
        <v>27968000</v>
      </c>
      <c r="C169">
        <v>14120</v>
      </c>
      <c r="D169">
        <f t="shared" si="2"/>
        <v>5.0486270022883294E-4</v>
      </c>
      <c r="E169" s="35">
        <v>10.637304210375101</v>
      </c>
      <c r="F169">
        <v>10.594189999999999</v>
      </c>
    </row>
    <row r="170" spans="1:6">
      <c r="A170" s="25"/>
      <c r="B170" s="33">
        <v>83054000</v>
      </c>
      <c r="C170">
        <v>1243060</v>
      </c>
      <c r="D170">
        <f t="shared" si="2"/>
        <v>1.4966889011968116E-2</v>
      </c>
      <c r="E170" s="35">
        <v>11.8767179367214</v>
      </c>
      <c r="F170">
        <v>11.509449999999999</v>
      </c>
    </row>
    <row r="171" spans="1:6">
      <c r="A171" s="25"/>
    </row>
    <row r="172" spans="1:6">
      <c r="A172" s="25"/>
      <c r="B172" s="33">
        <v>38530000</v>
      </c>
      <c r="C172">
        <v>117501</v>
      </c>
      <c r="D172">
        <f t="shared" si="2"/>
        <v>3.0495977160654034E-3</v>
      </c>
      <c r="E172" s="35">
        <v>5.2227865333263503</v>
      </c>
      <c r="F172">
        <v>6.4558350000000004</v>
      </c>
    </row>
    <row r="173" spans="1:6">
      <c r="A173" s="25"/>
      <c r="B173" s="33">
        <v>10495000</v>
      </c>
      <c r="C173">
        <v>5248</v>
      </c>
      <c r="D173">
        <f t="shared" si="2"/>
        <v>5.0004764173415908E-4</v>
      </c>
      <c r="E173" s="35">
        <v>5.1389020574571003</v>
      </c>
      <c r="F173">
        <v>5.214753</v>
      </c>
    </row>
    <row r="174" spans="1:6">
      <c r="A174" s="25"/>
      <c r="B174" s="33">
        <v>3955000</v>
      </c>
      <c r="E174" s="35">
        <v>7.4367492972144102</v>
      </c>
      <c r="F174">
        <v>7.6923069999999996</v>
      </c>
    </row>
    <row r="175" spans="1:6">
      <c r="A175" s="25"/>
      <c r="B175" s="33">
        <v>813000</v>
      </c>
      <c r="E175" s="35">
        <v>6.0948081264108396</v>
      </c>
      <c r="F175">
        <v>5.0790069999999998</v>
      </c>
    </row>
    <row r="176" spans="1:6">
      <c r="A176" s="25"/>
      <c r="B176" s="33">
        <v>785000</v>
      </c>
      <c r="E176" s="35">
        <v>8.7898089171974494</v>
      </c>
      <c r="F176">
        <v>8.789809</v>
      </c>
    </row>
    <row r="177" spans="1:6">
      <c r="A177" s="25"/>
      <c r="B177" s="33">
        <v>21711000</v>
      </c>
      <c r="C177">
        <v>9261</v>
      </c>
      <c r="D177">
        <f t="shared" si="2"/>
        <v>4.2655796600801435E-4</v>
      </c>
      <c r="E177" s="35">
        <v>5.1862808542109597</v>
      </c>
      <c r="F177">
        <v>5.546824</v>
      </c>
    </row>
    <row r="178" spans="1:6">
      <c r="A178" s="25"/>
      <c r="B178" s="33">
        <v>143202000</v>
      </c>
      <c r="E178" s="35">
        <v>4.5036739027184103</v>
      </c>
      <c r="F178">
        <v>5.6966450000000002</v>
      </c>
    </row>
    <row r="179" spans="1:6">
      <c r="A179" s="25"/>
      <c r="B179" s="33">
        <v>9038000</v>
      </c>
      <c r="C179">
        <v>251757</v>
      </c>
      <c r="D179">
        <f t="shared" si="2"/>
        <v>2.7855388360256694E-2</v>
      </c>
      <c r="E179" s="35">
        <v>13.645462633452</v>
      </c>
      <c r="F179">
        <v>12.044040000000001</v>
      </c>
    </row>
    <row r="180" spans="1:6">
      <c r="A180" s="25"/>
      <c r="B180" s="33">
        <v>5000</v>
      </c>
    </row>
    <row r="181" spans="1:6">
      <c r="B181" s="33">
        <v>43000</v>
      </c>
      <c r="C181">
        <v>197</v>
      </c>
      <c r="D181">
        <f t="shared" si="2"/>
        <v>4.5813953488372094E-3</v>
      </c>
    </row>
    <row r="182" spans="1:6">
      <c r="B182" s="33">
        <v>161000</v>
      </c>
      <c r="C182">
        <v>1803</v>
      </c>
      <c r="D182">
        <f t="shared" si="2"/>
        <v>1.1198757763975156E-2</v>
      </c>
      <c r="E182" s="35">
        <v>9.7560975609756095</v>
      </c>
      <c r="F182">
        <v>10.36585</v>
      </c>
    </row>
    <row r="183" spans="1:6">
      <c r="B183" s="33">
        <v>119000</v>
      </c>
      <c r="C183">
        <v>260</v>
      </c>
      <c r="D183">
        <f t="shared" si="2"/>
        <v>2.1848739495798318E-3</v>
      </c>
      <c r="E183" s="35">
        <v>9.3457943925233593</v>
      </c>
      <c r="F183">
        <v>10.28037</v>
      </c>
    </row>
    <row r="184" spans="1:6">
      <c r="B184" s="33">
        <v>6000</v>
      </c>
    </row>
    <row r="185" spans="1:6">
      <c r="B185" s="33">
        <v>185000</v>
      </c>
      <c r="E185" s="35">
        <v>14.6067415730337</v>
      </c>
      <c r="F185">
        <v>12.92135</v>
      </c>
    </row>
    <row r="186" spans="1:6">
      <c r="B186" s="33">
        <v>28000</v>
      </c>
    </row>
    <row r="187" spans="1:6">
      <c r="B187" s="33">
        <v>157000</v>
      </c>
      <c r="C187">
        <v>157</v>
      </c>
      <c r="D187">
        <f t="shared" si="2"/>
        <v>1E-3</v>
      </c>
      <c r="E187" s="35">
        <v>13.8157894736842</v>
      </c>
      <c r="F187">
        <v>12.5</v>
      </c>
    </row>
    <row r="188" spans="1:6">
      <c r="B188" s="33">
        <v>24573000</v>
      </c>
      <c r="C188">
        <v>594786</v>
      </c>
      <c r="D188">
        <f t="shared" si="2"/>
        <v>2.4204858991576119E-2</v>
      </c>
      <c r="E188" s="35">
        <v>11.4259094566552</v>
      </c>
      <c r="F188">
        <v>11.0617</v>
      </c>
    </row>
    <row r="189" spans="1:6">
      <c r="B189" s="33">
        <v>11658000</v>
      </c>
      <c r="C189">
        <v>423324</v>
      </c>
      <c r="D189">
        <f t="shared" si="2"/>
        <v>3.6311888831703554E-2</v>
      </c>
      <c r="E189" s="35">
        <v>14.554157064350299</v>
      </c>
      <c r="F189">
        <v>13.03847</v>
      </c>
    </row>
    <row r="190" spans="1:6">
      <c r="B190" s="33">
        <v>9778991</v>
      </c>
      <c r="C190">
        <v>992</v>
      </c>
      <c r="D190">
        <f t="shared" si="2"/>
        <v>1.0144195858243453E-4</v>
      </c>
      <c r="E190" s="35">
        <v>5.8745941558441599</v>
      </c>
      <c r="F190">
        <v>6.5645290000000003</v>
      </c>
    </row>
    <row r="191" spans="1:6">
      <c r="B191" s="33">
        <v>81000</v>
      </c>
      <c r="C191">
        <v>403</v>
      </c>
      <c r="D191">
        <f t="shared" si="2"/>
        <v>4.9753086419753083E-3</v>
      </c>
    </row>
    <row r="192" spans="1:6">
      <c r="B192" s="33">
        <v>5525000</v>
      </c>
      <c r="E192" s="35">
        <v>13.8997650743931</v>
      </c>
      <c r="F192">
        <v>11.60924</v>
      </c>
    </row>
    <row r="193" spans="2:6">
      <c r="B193" s="33">
        <v>4326000</v>
      </c>
      <c r="E193" s="35">
        <v>6.6526118528929503</v>
      </c>
      <c r="F193">
        <v>7.89412</v>
      </c>
    </row>
    <row r="194" spans="2:6">
      <c r="B194" s="33">
        <v>5401000</v>
      </c>
      <c r="E194" s="35">
        <v>5.3471964352023802</v>
      </c>
      <c r="F194">
        <v>6.6839959999999996</v>
      </c>
    </row>
    <row r="195" spans="2:6">
      <c r="B195" s="33">
        <v>1967000</v>
      </c>
      <c r="C195">
        <v>2502</v>
      </c>
      <c r="D195">
        <f t="shared" ref="D194:D237" si="3">C195/B195</f>
        <v>1.2719877986781902E-3</v>
      </c>
      <c r="E195" s="35">
        <v>4.6430354468297601</v>
      </c>
      <c r="F195">
        <v>5.1422869999999996</v>
      </c>
    </row>
    <row r="196" spans="2:6">
      <c r="B196" s="33">
        <v>478000</v>
      </c>
      <c r="C196">
        <v>16763</v>
      </c>
      <c r="D196">
        <f t="shared" si="3"/>
        <v>3.5069037656903765E-2</v>
      </c>
      <c r="E196" s="35">
        <v>13.530655391120501</v>
      </c>
      <c r="F196">
        <v>12.26216</v>
      </c>
    </row>
    <row r="197" spans="2:6">
      <c r="B197" s="33">
        <v>8228000</v>
      </c>
      <c r="E197" s="35">
        <v>14.5337004668981</v>
      </c>
      <c r="F197">
        <v>11.79217</v>
      </c>
    </row>
    <row r="198" spans="2:6">
      <c r="B198" s="33">
        <v>48432000</v>
      </c>
      <c r="C198">
        <v>494377</v>
      </c>
      <c r="D198">
        <f t="shared" si="3"/>
        <v>1.020765196564255E-2</v>
      </c>
      <c r="E198" s="35">
        <v>10.417490067189499</v>
      </c>
      <c r="F198">
        <v>10.359249999999999</v>
      </c>
    </row>
    <row r="199" spans="2:6">
      <c r="B199" s="33">
        <v>43064000</v>
      </c>
      <c r="C199">
        <v>8128</v>
      </c>
      <c r="D199">
        <f t="shared" si="3"/>
        <v>1.8874233698681033E-4</v>
      </c>
      <c r="E199" s="35">
        <v>4.5960194152209803</v>
      </c>
      <c r="F199">
        <v>4.8538050000000004</v>
      </c>
    </row>
    <row r="200" spans="2:6">
      <c r="B200" s="33">
        <v>20743000</v>
      </c>
      <c r="C200">
        <v>3481</v>
      </c>
      <c r="D200">
        <f t="shared" si="3"/>
        <v>1.6781564865255748E-4</v>
      </c>
      <c r="E200" s="35">
        <v>7.5458175488891204</v>
      </c>
      <c r="F200">
        <v>8.1294160000000009</v>
      </c>
    </row>
    <row r="201" spans="2:6">
      <c r="B201" s="33">
        <v>36233000</v>
      </c>
      <c r="E201" s="35">
        <v>13.6932141195927</v>
      </c>
      <c r="F201">
        <v>12.24094</v>
      </c>
    </row>
    <row r="202" spans="2:6">
      <c r="B202" s="33">
        <v>449000</v>
      </c>
      <c r="C202">
        <v>4922</v>
      </c>
      <c r="D202">
        <f t="shared" si="3"/>
        <v>1.0962138084632516E-2</v>
      </c>
      <c r="E202" s="35">
        <v>10.420841683366699</v>
      </c>
      <c r="F202">
        <v>9.0180360000000004</v>
      </c>
    </row>
    <row r="203" spans="2:6">
      <c r="B203" s="33">
        <v>1032000</v>
      </c>
      <c r="C203">
        <v>50715</v>
      </c>
      <c r="D203">
        <f t="shared" si="3"/>
        <v>4.9142441860465118E-2</v>
      </c>
      <c r="E203" s="35">
        <v>13.8023152270703</v>
      </c>
      <c r="F203">
        <v>14.069459999999999</v>
      </c>
    </row>
    <row r="204" spans="2:6">
      <c r="B204" s="33">
        <v>9041000</v>
      </c>
      <c r="C204">
        <v>30207</v>
      </c>
      <c r="D204">
        <f t="shared" si="3"/>
        <v>3.3411127087711536E-3</v>
      </c>
      <c r="E204" s="35">
        <v>5.2184466019417499</v>
      </c>
      <c r="F204">
        <v>6.7630189999999999</v>
      </c>
    </row>
    <row r="205" spans="2:6">
      <c r="B205" s="33">
        <v>7252000</v>
      </c>
      <c r="C205">
        <v>10351</v>
      </c>
      <c r="D205">
        <f t="shared" si="3"/>
        <v>1.427330391616106E-3</v>
      </c>
      <c r="E205" s="35">
        <v>5.3614619725880104</v>
      </c>
      <c r="F205">
        <v>5.872077</v>
      </c>
    </row>
    <row r="206" spans="2:6">
      <c r="B206" s="33">
        <v>19043000</v>
      </c>
      <c r="C206">
        <v>23501</v>
      </c>
      <c r="D206">
        <f t="shared" si="3"/>
        <v>1.2341017696791473E-3</v>
      </c>
      <c r="E206" s="35">
        <v>11.913602845039501</v>
      </c>
      <c r="F206">
        <v>11.43769</v>
      </c>
    </row>
    <row r="207" spans="2:6">
      <c r="B207" s="33">
        <v>22894384</v>
      </c>
    </row>
    <row r="208" spans="2:6">
      <c r="B208" s="33">
        <v>6507000</v>
      </c>
      <c r="C208">
        <v>16649</v>
      </c>
      <c r="D208">
        <f t="shared" si="3"/>
        <v>2.5586291685876748E-3</v>
      </c>
      <c r="E208" s="35">
        <v>13.0833970925784</v>
      </c>
      <c r="F208">
        <v>13.205819999999999</v>
      </c>
    </row>
    <row r="209" spans="2:6">
      <c r="B209" s="33">
        <v>38329000</v>
      </c>
      <c r="C209">
        <v>649370</v>
      </c>
      <c r="D209">
        <f t="shared" si="3"/>
        <v>1.6942002139372275E-2</v>
      </c>
      <c r="E209" s="35">
        <v>14.4483182936833</v>
      </c>
      <c r="F209">
        <v>12.461550000000001</v>
      </c>
    </row>
    <row r="210" spans="2:6">
      <c r="B210" s="33">
        <v>64233000</v>
      </c>
      <c r="E210" s="35">
        <v>7.5075439367977301</v>
      </c>
      <c r="F210">
        <v>8.0883129999999994</v>
      </c>
    </row>
    <row r="211" spans="2:6">
      <c r="B211" s="33">
        <v>947000</v>
      </c>
      <c r="C211">
        <v>60707</v>
      </c>
      <c r="D211">
        <f t="shared" si="3"/>
        <v>6.4104540654699046E-2</v>
      </c>
      <c r="E211" s="35">
        <v>16.2462159434914</v>
      </c>
      <c r="F211">
        <v>13.319879999999999</v>
      </c>
    </row>
    <row r="212" spans="2:6">
      <c r="B212" s="33">
        <v>6145000</v>
      </c>
      <c r="C212">
        <v>63002</v>
      </c>
      <c r="D212">
        <f t="shared" si="3"/>
        <v>1.0252563059397885E-2</v>
      </c>
      <c r="E212" s="35">
        <v>13.699315868513301</v>
      </c>
      <c r="F212">
        <v>12.34774</v>
      </c>
    </row>
    <row r="213" spans="2:6">
      <c r="B213" s="33">
        <v>1000</v>
      </c>
    </row>
    <row r="214" spans="2:6">
      <c r="B214" s="33">
        <v>102000</v>
      </c>
      <c r="C214">
        <v>153</v>
      </c>
      <c r="D214">
        <f t="shared" si="3"/>
        <v>1.5E-3</v>
      </c>
      <c r="E214" s="35">
        <v>12.5</v>
      </c>
      <c r="F214">
        <v>11.538460000000001</v>
      </c>
    </row>
    <row r="215" spans="2:6">
      <c r="B215" s="33">
        <v>1305000</v>
      </c>
      <c r="C215">
        <v>11736</v>
      </c>
      <c r="D215">
        <f t="shared" si="3"/>
        <v>8.9931034482758614E-3</v>
      </c>
      <c r="E215" s="35">
        <v>6.9044006069802704</v>
      </c>
      <c r="F215">
        <v>8.1183610000000002</v>
      </c>
    </row>
    <row r="216" spans="2:6">
      <c r="B216" s="33">
        <v>10102000</v>
      </c>
      <c r="C216">
        <v>5128</v>
      </c>
      <c r="D216">
        <f t="shared" si="3"/>
        <v>5.0762225301920411E-4</v>
      </c>
      <c r="E216" s="35">
        <v>8.2000404940271299</v>
      </c>
      <c r="F216">
        <v>9.6983189999999997</v>
      </c>
    </row>
    <row r="217" spans="2:6">
      <c r="B217" s="33">
        <v>73193000</v>
      </c>
      <c r="C217">
        <v>224334</v>
      </c>
      <c r="D217">
        <f t="shared" si="3"/>
        <v>3.0649652289153335E-3</v>
      </c>
      <c r="E217" s="35">
        <v>9.6925584532374103</v>
      </c>
      <c r="F217">
        <v>9.5998199999999994</v>
      </c>
    </row>
    <row r="218" spans="2:6">
      <c r="B218" s="33">
        <v>4833000</v>
      </c>
      <c r="E218" s="35">
        <v>9.9938054924633501</v>
      </c>
      <c r="F218">
        <v>11.74892</v>
      </c>
    </row>
    <row r="219" spans="2:6">
      <c r="B219" s="33">
        <v>26000</v>
      </c>
      <c r="C219">
        <v>477</v>
      </c>
      <c r="D219">
        <f t="shared" si="3"/>
        <v>1.8346153846153845E-2</v>
      </c>
    </row>
    <row r="220" spans="2:6">
      <c r="B220" s="33">
        <v>10000</v>
      </c>
    </row>
    <row r="221" spans="2:6">
      <c r="B221" s="33">
        <v>28816000</v>
      </c>
      <c r="E221" s="35">
        <v>16.117905299466901</v>
      </c>
      <c r="F221">
        <v>13.577920000000001</v>
      </c>
    </row>
    <row r="222" spans="2:6">
      <c r="B222" s="33">
        <v>46481000</v>
      </c>
      <c r="C222">
        <v>164838</v>
      </c>
      <c r="D222">
        <f t="shared" si="3"/>
        <v>3.546352272971752E-3</v>
      </c>
      <c r="E222" s="35">
        <v>4.4806647491211198</v>
      </c>
      <c r="F222">
        <v>5.961436</v>
      </c>
    </row>
    <row r="223" spans="2:6">
      <c r="B223" s="33">
        <v>4496000</v>
      </c>
      <c r="C223">
        <v>7095</v>
      </c>
      <c r="D223">
        <f t="shared" si="3"/>
        <v>1.5780693950177935E-3</v>
      </c>
      <c r="E223" s="35">
        <v>6.3631913852178199</v>
      </c>
      <c r="F223">
        <v>5.922663</v>
      </c>
    </row>
    <row r="224" spans="2:6">
      <c r="B224" s="33">
        <v>59668000</v>
      </c>
      <c r="C224">
        <v>720</v>
      </c>
      <c r="D224">
        <f t="shared" si="3"/>
        <v>1.206676945766575E-5</v>
      </c>
      <c r="E224" s="35">
        <v>5.8894789246598096</v>
      </c>
      <c r="F224">
        <v>6.3574510000000002</v>
      </c>
    </row>
    <row r="225" spans="2:6">
      <c r="B225" s="33">
        <v>298213000</v>
      </c>
      <c r="C225">
        <v>1157092</v>
      </c>
      <c r="D225">
        <f t="shared" si="3"/>
        <v>3.8800857105491713E-3</v>
      </c>
      <c r="E225" s="35">
        <v>6.77875404637643</v>
      </c>
      <c r="F225">
        <v>7.1401199999999996</v>
      </c>
    </row>
    <row r="226" spans="2:6">
      <c r="B226" s="33">
        <v>3463000</v>
      </c>
      <c r="C226">
        <v>7755</v>
      </c>
      <c r="D226">
        <f t="shared" si="3"/>
        <v>2.2393878140340743E-3</v>
      </c>
      <c r="E226" s="35">
        <v>7.9398496240601499</v>
      </c>
      <c r="F226">
        <v>8.1503759999999996</v>
      </c>
    </row>
    <row r="227" spans="2:6">
      <c r="B227" s="33">
        <v>26593000</v>
      </c>
      <c r="E227" s="35">
        <v>10.6851084850097</v>
      </c>
      <c r="F227">
        <v>12.22784</v>
      </c>
    </row>
    <row r="228" spans="2:6">
      <c r="B228" s="33">
        <v>211000</v>
      </c>
      <c r="C228">
        <v>358</v>
      </c>
      <c r="D228">
        <f t="shared" si="3"/>
        <v>1.6966824644549764E-3</v>
      </c>
      <c r="E228" s="35">
        <v>13.364055299539199</v>
      </c>
      <c r="F228">
        <v>12.442399999999999</v>
      </c>
    </row>
    <row r="229" spans="2:6">
      <c r="B229" s="33">
        <v>26749000</v>
      </c>
      <c r="C229">
        <v>235654</v>
      </c>
      <c r="D229">
        <f t="shared" si="3"/>
        <v>8.8098246663426676E-3</v>
      </c>
      <c r="E229" s="35">
        <v>10.3748877581562</v>
      </c>
      <c r="F229">
        <v>10.22897</v>
      </c>
    </row>
    <row r="230" spans="2:6">
      <c r="B230" s="33">
        <v>84238000</v>
      </c>
      <c r="C230">
        <v>660377</v>
      </c>
      <c r="D230">
        <f t="shared" si="3"/>
        <v>7.8394192644649675E-3</v>
      </c>
      <c r="E230" s="35">
        <v>9.2143919119833502</v>
      </c>
      <c r="F230">
        <v>10.99851</v>
      </c>
    </row>
    <row r="231" spans="2:6">
      <c r="B231" s="33">
        <v>112000</v>
      </c>
      <c r="E231" s="35">
        <v>7.3394495412843996</v>
      </c>
      <c r="F231">
        <v>8.2568809999999999</v>
      </c>
    </row>
    <row r="232" spans="2:6">
      <c r="B232" s="33">
        <v>15000</v>
      </c>
    </row>
    <row r="233" spans="2:6">
      <c r="C233">
        <v>70882</v>
      </c>
      <c r="E233" s="35">
        <v>15.6482465462274</v>
      </c>
      <c r="F233">
        <v>12.61955</v>
      </c>
    </row>
    <row r="234" spans="2:6">
      <c r="B234" s="33">
        <v>341000</v>
      </c>
      <c r="E234" s="35">
        <v>10.4308390022676</v>
      </c>
      <c r="F234">
        <v>10.204079999999999</v>
      </c>
    </row>
    <row r="235" spans="2:6">
      <c r="B235" s="33">
        <v>20975000</v>
      </c>
      <c r="C235">
        <v>852560</v>
      </c>
      <c r="D235">
        <f t="shared" si="3"/>
        <v>4.064648390941597E-2</v>
      </c>
      <c r="E235" s="35">
        <v>15.2235965746908</v>
      </c>
      <c r="F235">
        <v>13.92483</v>
      </c>
    </row>
    <row r="236" spans="2:6">
      <c r="B236" s="33">
        <v>11668000</v>
      </c>
      <c r="C236">
        <v>78933</v>
      </c>
      <c r="D236">
        <f t="shared" si="3"/>
        <v>6.7649125814192666E-3</v>
      </c>
      <c r="E236" s="35">
        <v>15.1729425796558</v>
      </c>
      <c r="F236">
        <v>12.62566</v>
      </c>
    </row>
    <row r="237" spans="2:6">
      <c r="B237" s="33">
        <v>13010000</v>
      </c>
      <c r="E237" s="35">
        <v>13.458917835671301</v>
      </c>
      <c r="F237">
        <v>13.88377</v>
      </c>
    </row>
    <row r="238" spans="2:6">
      <c r="C238">
        <f>AVERAGE(C2:C237)</f>
        <v>340390.40287769784</v>
      </c>
      <c r="D238">
        <f>AVERAGE(D2:D237)</f>
        <v>1.3293352372506208E-2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32"/>
  <sheetViews>
    <sheetView topLeftCell="A13" workbookViewId="0">
      <selection activeCell="L20" sqref="L20:R38"/>
    </sheetView>
  </sheetViews>
  <sheetFormatPr defaultRowHeight="15"/>
  <cols>
    <col min="1" max="1" width="14.140625" bestFit="1" customWidth="1"/>
    <col min="5" max="5" width="11.28515625" customWidth="1"/>
    <col min="6" max="6" width="12.7109375" bestFit="1" customWidth="1"/>
  </cols>
  <sheetData>
    <row r="1" spans="1:18">
      <c r="A1" t="s">
        <v>12</v>
      </c>
      <c r="B1" t="s">
        <v>13</v>
      </c>
      <c r="C1" t="s">
        <v>14</v>
      </c>
      <c r="D1" t="s">
        <v>41</v>
      </c>
      <c r="E1" t="s">
        <v>2</v>
      </c>
      <c r="F1" t="s">
        <v>1</v>
      </c>
      <c r="G1" t="s">
        <v>3</v>
      </c>
      <c r="H1" t="s">
        <v>4</v>
      </c>
      <c r="I1" t="s">
        <v>40</v>
      </c>
      <c r="L1" t="s">
        <v>15</v>
      </c>
    </row>
    <row r="2" spans="1:18" ht="15.75" thickBot="1">
      <c r="A2">
        <v>1.556</v>
      </c>
      <c r="B2">
        <v>23.39</v>
      </c>
      <c r="C2">
        <f>ABS(B2)</f>
        <v>23.39</v>
      </c>
      <c r="D2">
        <f>E2/I2</f>
        <v>1.2844604416901653E-2</v>
      </c>
      <c r="E2">
        <v>7095</v>
      </c>
      <c r="F2" s="33">
        <v>4496000</v>
      </c>
      <c r="G2" s="35">
        <v>6.3631913852178199</v>
      </c>
      <c r="H2">
        <v>5.922663</v>
      </c>
      <c r="I2">
        <f>(G2+H2)/100*F2</f>
        <v>552372.01315939322</v>
      </c>
    </row>
    <row r="3" spans="1:18">
      <c r="A3">
        <v>1.7330000000000001</v>
      </c>
      <c r="B3">
        <v>29.326000000000001</v>
      </c>
      <c r="C3">
        <f t="shared" ref="C3:C65" si="0">ABS(B3)</f>
        <v>29.326000000000001</v>
      </c>
      <c r="D3">
        <f t="shared" ref="D3:D65" si="1">E3/I3</f>
        <v>4.5433143061078254E-3</v>
      </c>
      <c r="E3">
        <v>1859</v>
      </c>
      <c r="F3" s="33">
        <v>2687000</v>
      </c>
      <c r="G3" s="35">
        <v>7.9659133012226802</v>
      </c>
      <c r="H3">
        <v>7.2619490000000004</v>
      </c>
      <c r="I3">
        <f t="shared" ref="I3:I65" si="2">(G3+H3)/100*F3</f>
        <v>409172.66003385343</v>
      </c>
      <c r="L3" s="43" t="s">
        <v>16</v>
      </c>
      <c r="M3" s="43"/>
    </row>
    <row r="4" spans="1:18">
      <c r="A4">
        <v>2.7690000000000001</v>
      </c>
      <c r="B4">
        <v>4.5010000000000003</v>
      </c>
      <c r="C4">
        <f t="shared" si="0"/>
        <v>4.5010000000000003</v>
      </c>
      <c r="D4">
        <f t="shared" si="1"/>
        <v>1.8717799986258124E-2</v>
      </c>
      <c r="E4">
        <v>1328</v>
      </c>
      <c r="F4" s="33">
        <v>374000</v>
      </c>
      <c r="G4" s="35">
        <v>9.7560975609756095</v>
      </c>
      <c r="H4">
        <v>9.2140920000000008</v>
      </c>
      <c r="I4">
        <f t="shared" si="2"/>
        <v>70948.508958048784</v>
      </c>
      <c r="L4" s="40" t="s">
        <v>17</v>
      </c>
      <c r="M4" s="40">
        <v>0.20473856589543038</v>
      </c>
    </row>
    <row r="5" spans="1:18">
      <c r="A5">
        <v>2.9</v>
      </c>
      <c r="B5">
        <v>26.024000000000001</v>
      </c>
      <c r="C5">
        <f t="shared" si="0"/>
        <v>26.024000000000001</v>
      </c>
      <c r="D5">
        <f t="shared" si="1"/>
        <v>1.2532366098955595E-2</v>
      </c>
      <c r="E5">
        <v>1652</v>
      </c>
      <c r="F5" s="33">
        <v>727000</v>
      </c>
      <c r="G5" s="35">
        <v>8.9285714285714306</v>
      </c>
      <c r="H5">
        <v>9.2032969999999992</v>
      </c>
      <c r="I5">
        <f t="shared" si="2"/>
        <v>131818.68347571429</v>
      </c>
      <c r="L5" s="40" t="s">
        <v>18</v>
      </c>
      <c r="M5" s="40">
        <v>4.191788036491749E-2</v>
      </c>
    </row>
    <row r="6" spans="1:18">
      <c r="A6">
        <v>3.5760000000000001</v>
      </c>
      <c r="B6">
        <v>33.457999999999998</v>
      </c>
      <c r="C6">
        <f t="shared" si="0"/>
        <v>33.457999999999998</v>
      </c>
      <c r="D6">
        <f t="shared" si="1"/>
        <v>5.2849398012723148E-3</v>
      </c>
      <c r="E6">
        <v>23501</v>
      </c>
      <c r="F6" s="33">
        <v>19043000</v>
      </c>
      <c r="G6" s="35">
        <v>11.913602845039501</v>
      </c>
      <c r="H6">
        <v>11.43769</v>
      </c>
      <c r="I6">
        <f t="shared" si="2"/>
        <v>4446786.696480873</v>
      </c>
      <c r="L6" s="40" t="s">
        <v>19</v>
      </c>
      <c r="M6" s="40">
        <v>2.7063894013985981E-2</v>
      </c>
    </row>
    <row r="7" spans="1:18">
      <c r="A7">
        <v>3.8220000000000001</v>
      </c>
      <c r="B7">
        <v>23.068999999999999</v>
      </c>
      <c r="C7">
        <f t="shared" si="0"/>
        <v>23.068999999999999</v>
      </c>
      <c r="D7">
        <f t="shared" si="1"/>
        <v>0.10763642546456935</v>
      </c>
      <c r="E7">
        <v>594786</v>
      </c>
      <c r="F7" s="33">
        <v>24573000</v>
      </c>
      <c r="G7" s="35">
        <v>11.4259094566552</v>
      </c>
      <c r="H7">
        <v>11.0617</v>
      </c>
      <c r="I7">
        <f t="shared" si="2"/>
        <v>5525880.2717838818</v>
      </c>
      <c r="L7" s="40" t="s">
        <v>20</v>
      </c>
      <c r="M7" s="40">
        <v>3.7384962449752068</v>
      </c>
    </row>
    <row r="8" spans="1:18" ht="15.75" thickBot="1">
      <c r="A8">
        <v>3.9950000000000001</v>
      </c>
      <c r="B8">
        <v>17.843</v>
      </c>
      <c r="C8">
        <f t="shared" si="0"/>
        <v>17.843</v>
      </c>
      <c r="D8">
        <f t="shared" si="1"/>
        <v>3.4201874562256512E-2</v>
      </c>
      <c r="E8">
        <v>2325</v>
      </c>
      <c r="F8" s="33">
        <v>270000</v>
      </c>
      <c r="G8" s="35">
        <v>12.7659574468085</v>
      </c>
      <c r="H8">
        <v>12.411350000000001</v>
      </c>
      <c r="I8">
        <f t="shared" si="2"/>
        <v>67978.730106382951</v>
      </c>
      <c r="L8" s="41" t="s">
        <v>21</v>
      </c>
      <c r="M8" s="41">
        <v>132</v>
      </c>
    </row>
    <row r="9" spans="1:18" ht="15.75" thickBot="1">
      <c r="A9">
        <v>4.4020000000000001</v>
      </c>
      <c r="B9">
        <v>31.602</v>
      </c>
      <c r="C9">
        <f t="shared" si="0"/>
        <v>31.602</v>
      </c>
      <c r="D9">
        <f t="shared" si="1"/>
        <v>4.418594348621966E-3</v>
      </c>
      <c r="E9">
        <v>6173</v>
      </c>
      <c r="F9" s="33">
        <v>5703000</v>
      </c>
      <c r="G9" s="35">
        <v>12.580877066858401</v>
      </c>
      <c r="H9">
        <v>11.915889999999999</v>
      </c>
      <c r="I9">
        <f t="shared" si="2"/>
        <v>1397050.6258229346</v>
      </c>
      <c r="L9" t="s">
        <v>22</v>
      </c>
    </row>
    <row r="10" spans="1:18">
      <c r="A10">
        <v>4.5919999999999996</v>
      </c>
      <c r="B10">
        <v>22.506</v>
      </c>
      <c r="C10">
        <f t="shared" si="0"/>
        <v>22.506</v>
      </c>
      <c r="D10">
        <f t="shared" si="1"/>
        <v>7.2185400403483244E-2</v>
      </c>
      <c r="E10">
        <v>4091</v>
      </c>
      <c r="F10" s="33">
        <v>460000</v>
      </c>
      <c r="G10" s="35">
        <v>5.1334702258726903</v>
      </c>
      <c r="H10">
        <v>7.186858</v>
      </c>
      <c r="I10">
        <f t="shared" si="2"/>
        <v>56673.509839014376</v>
      </c>
      <c r="L10" s="42"/>
      <c r="M10" s="42" t="s">
        <v>27</v>
      </c>
      <c r="N10" s="42" t="s">
        <v>28</v>
      </c>
      <c r="O10" s="42" t="s">
        <v>29</v>
      </c>
      <c r="P10" s="42" t="s">
        <v>30</v>
      </c>
      <c r="Q10" s="42" t="s">
        <v>31</v>
      </c>
    </row>
    <row r="11" spans="1:18">
      <c r="A11">
        <v>4.7300000000000004</v>
      </c>
      <c r="B11">
        <v>16.759</v>
      </c>
      <c r="C11">
        <f t="shared" si="0"/>
        <v>16.759</v>
      </c>
      <c r="D11">
        <f t="shared" si="1"/>
        <v>2.6812345214222546E-3</v>
      </c>
      <c r="E11">
        <v>59233</v>
      </c>
      <c r="F11" s="33">
        <v>107029000</v>
      </c>
      <c r="G11" s="35">
        <v>10.2136143548846</v>
      </c>
      <c r="H11">
        <v>10.42723</v>
      </c>
      <c r="I11">
        <f t="shared" si="2"/>
        <v>22091689.304589439</v>
      </c>
      <c r="L11" s="40" t="s">
        <v>23</v>
      </c>
      <c r="M11" s="40">
        <v>2</v>
      </c>
      <c r="N11" s="40">
        <v>78.882412888964154</v>
      </c>
      <c r="O11" s="40">
        <v>39.441206444482077</v>
      </c>
      <c r="P11" s="40">
        <v>2.8219953468779626</v>
      </c>
      <c r="Q11" s="40">
        <v>6.3164987881752038E-2</v>
      </c>
    </row>
    <row r="12" spans="1:18">
      <c r="A12">
        <v>5.0090000000000003</v>
      </c>
      <c r="B12">
        <v>12.211</v>
      </c>
      <c r="C12">
        <f t="shared" si="0"/>
        <v>12.211</v>
      </c>
      <c r="D12">
        <f t="shared" si="1"/>
        <v>3.2566466712993299E-2</v>
      </c>
      <c r="E12">
        <v>45549</v>
      </c>
      <c r="F12" s="33">
        <v>5487000</v>
      </c>
      <c r="G12" s="35">
        <v>12.644310060472799</v>
      </c>
      <c r="H12">
        <v>12.845890000000001</v>
      </c>
      <c r="I12">
        <f t="shared" si="2"/>
        <v>1398647.2773181426</v>
      </c>
      <c r="L12" s="40" t="s">
        <v>24</v>
      </c>
      <c r="M12" s="40">
        <v>129</v>
      </c>
      <c r="N12" s="40">
        <v>1802.9496884064904</v>
      </c>
      <c r="O12" s="40">
        <v>13.976354173693723</v>
      </c>
      <c r="P12" s="40"/>
      <c r="Q12" s="40"/>
    </row>
    <row r="13" spans="1:18" ht="15.75" thickBot="1">
      <c r="A13">
        <v>5.0209999999999999</v>
      </c>
      <c r="B13">
        <v>-2.0619999999999998</v>
      </c>
      <c r="C13">
        <f t="shared" si="0"/>
        <v>2.0619999999999998</v>
      </c>
      <c r="D13">
        <f t="shared" si="1"/>
        <v>3.8602561427087917E-3</v>
      </c>
      <c r="E13">
        <v>11079</v>
      </c>
      <c r="F13" s="33">
        <v>13228000</v>
      </c>
      <c r="G13" s="35">
        <v>11.054968611238699</v>
      </c>
      <c r="H13">
        <v>10.64156</v>
      </c>
      <c r="I13">
        <f t="shared" si="2"/>
        <v>2870016.8046946549</v>
      </c>
      <c r="L13" s="41" t="s">
        <v>25</v>
      </c>
      <c r="M13" s="41">
        <v>131</v>
      </c>
      <c r="N13" s="41">
        <v>1881.8321012954545</v>
      </c>
      <c r="O13" s="41"/>
      <c r="P13" s="41"/>
      <c r="Q13" s="41"/>
    </row>
    <row r="14" spans="1:18" ht="15.75" thickBot="1">
      <c r="A14">
        <v>5.0279999999999996</v>
      </c>
      <c r="B14">
        <v>9.2059999999999995</v>
      </c>
      <c r="C14">
        <f t="shared" si="0"/>
        <v>9.2059999999999995</v>
      </c>
      <c r="D14">
        <f t="shared" si="1"/>
        <v>5.7119965668221036E-3</v>
      </c>
      <c r="E14">
        <v>3642</v>
      </c>
      <c r="F14" s="33">
        <v>3232000</v>
      </c>
      <c r="G14" s="35">
        <v>10.2040816326531</v>
      </c>
      <c r="H14">
        <v>9.523809</v>
      </c>
      <c r="I14">
        <f t="shared" si="2"/>
        <v>637605.42524734815</v>
      </c>
    </row>
    <row r="15" spans="1:18">
      <c r="A15">
        <v>5.032</v>
      </c>
      <c r="B15">
        <v>36.72</v>
      </c>
      <c r="C15">
        <f t="shared" si="0"/>
        <v>36.72</v>
      </c>
      <c r="D15">
        <f t="shared" si="1"/>
        <v>1.7647007999911216E-2</v>
      </c>
      <c r="E15">
        <v>116195</v>
      </c>
      <c r="F15" s="33">
        <v>32854000</v>
      </c>
      <c r="G15" s="35">
        <v>9.1227322537440596</v>
      </c>
      <c r="H15">
        <v>10.918670000000001</v>
      </c>
      <c r="I15">
        <f t="shared" si="2"/>
        <v>6584402.2964450736</v>
      </c>
      <c r="L15" s="42"/>
      <c r="M15" s="42" t="s">
        <v>32</v>
      </c>
      <c r="N15" s="42" t="s">
        <v>20</v>
      </c>
      <c r="O15" s="42" t="s">
        <v>33</v>
      </c>
      <c r="P15" s="42" t="s">
        <v>34</v>
      </c>
      <c r="Q15" s="42" t="s">
        <v>35</v>
      </c>
      <c r="R15" s="42" t="s">
        <v>36</v>
      </c>
    </row>
    <row r="16" spans="1:18">
      <c r="A16">
        <v>5.032</v>
      </c>
      <c r="B16">
        <v>13.922000000000001</v>
      </c>
      <c r="C16">
        <f t="shared" si="0"/>
        <v>13.922000000000001</v>
      </c>
      <c r="D16">
        <f t="shared" si="1"/>
        <v>6.399889478458258E-2</v>
      </c>
      <c r="E16">
        <v>1243060</v>
      </c>
      <c r="F16" s="33">
        <v>83054000</v>
      </c>
      <c r="G16" s="35">
        <v>11.8767179367214</v>
      </c>
      <c r="H16">
        <v>11.509449999999999</v>
      </c>
      <c r="I16">
        <f t="shared" si="2"/>
        <v>19423147.918164592</v>
      </c>
      <c r="L16" s="40" t="s">
        <v>26</v>
      </c>
      <c r="M16" s="40">
        <v>8.2576552383291801</v>
      </c>
      <c r="N16" s="40">
        <v>0.65324715286195312</v>
      </c>
      <c r="O16" s="40">
        <v>12.640935673659525</v>
      </c>
      <c r="P16" s="40">
        <v>2.4937490145158587E-24</v>
      </c>
      <c r="Q16" s="40">
        <v>6.9651897649930579</v>
      </c>
      <c r="R16" s="40">
        <v>9.5501207116653024</v>
      </c>
    </row>
    <row r="17" spans="1:18">
      <c r="A17">
        <v>5.0449999999999999</v>
      </c>
      <c r="B17">
        <v>9.843</v>
      </c>
      <c r="C17">
        <f t="shared" si="0"/>
        <v>9.843</v>
      </c>
      <c r="D17">
        <f t="shared" si="1"/>
        <v>4.2758131849630086E-2</v>
      </c>
      <c r="E17">
        <v>235654</v>
      </c>
      <c r="F17" s="33">
        <v>26749000</v>
      </c>
      <c r="G17" s="35">
        <v>10.3748877581562</v>
      </c>
      <c r="H17">
        <v>10.22897</v>
      </c>
      <c r="I17">
        <f t="shared" si="2"/>
        <v>5511325.9117292026</v>
      </c>
      <c r="L17" s="40" t="s">
        <v>14</v>
      </c>
      <c r="M17" s="40">
        <v>1.3588249412631828E-2</v>
      </c>
      <c r="N17" s="40">
        <v>2.0038524863503993E-2</v>
      </c>
      <c r="O17" s="40">
        <v>0.67810627305106674</v>
      </c>
      <c r="P17" s="40">
        <v>0.49891885680555292</v>
      </c>
      <c r="Q17" s="40">
        <v>-2.6058462263338467E-2</v>
      </c>
      <c r="R17" s="40">
        <v>5.3234961088602123E-2</v>
      </c>
    </row>
    <row r="18" spans="1:18" ht="15.75" thickBot="1">
      <c r="A18">
        <v>5.173</v>
      </c>
      <c r="B18">
        <v>3.25</v>
      </c>
      <c r="C18">
        <f t="shared" si="0"/>
        <v>3.25</v>
      </c>
      <c r="D18">
        <f t="shared" si="1"/>
        <v>1.2451256932035842E-2</v>
      </c>
      <c r="E18">
        <v>968</v>
      </c>
      <c r="F18" s="33">
        <v>329000</v>
      </c>
      <c r="G18" s="35">
        <v>10.6164383561644</v>
      </c>
      <c r="H18">
        <v>13.0137</v>
      </c>
      <c r="I18">
        <f t="shared" si="2"/>
        <v>77743.155191780883</v>
      </c>
      <c r="L18" s="41" t="s">
        <v>2</v>
      </c>
      <c r="M18" s="41">
        <v>6.9094383103054336E-7</v>
      </c>
      <c r="N18" s="41">
        <v>2.9265714804936445E-7</v>
      </c>
      <c r="O18" s="41">
        <v>2.3609327010662908</v>
      </c>
      <c r="P18" s="41">
        <v>1.972687845342588E-2</v>
      </c>
      <c r="Q18" s="41">
        <v>1.1191450388894501E-7</v>
      </c>
      <c r="R18" s="41">
        <v>1.2699731581721416E-6</v>
      </c>
    </row>
    <row r="19" spans="1:18">
      <c r="A19">
        <v>5.2530000000000001</v>
      </c>
      <c r="B19">
        <v>37.552999999999997</v>
      </c>
      <c r="C19">
        <f t="shared" si="0"/>
        <v>37.552999999999997</v>
      </c>
      <c r="D19">
        <f t="shared" si="1"/>
        <v>3.6064980518298716E-3</v>
      </c>
      <c r="E19">
        <v>25120</v>
      </c>
      <c r="F19" s="33">
        <v>50000000</v>
      </c>
      <c r="G19" s="35">
        <v>6.6519499632082404</v>
      </c>
      <c r="H19">
        <v>7.2784610000000001</v>
      </c>
      <c r="I19">
        <f t="shared" si="2"/>
        <v>6965205.4816041198</v>
      </c>
    </row>
    <row r="20" spans="1:18">
      <c r="A20">
        <v>5.2830000000000004</v>
      </c>
      <c r="B20">
        <v>14.194000000000001</v>
      </c>
      <c r="C20">
        <f t="shared" si="0"/>
        <v>14.194000000000001</v>
      </c>
      <c r="D20">
        <f t="shared" si="1"/>
        <v>4.5312145707049487E-2</v>
      </c>
      <c r="E20">
        <v>85266</v>
      </c>
      <c r="F20" s="33">
        <v>7205000</v>
      </c>
      <c r="G20" s="35">
        <v>13.3633197910621</v>
      </c>
      <c r="H20">
        <v>12.753920000000001</v>
      </c>
      <c r="I20">
        <f t="shared" si="2"/>
        <v>1881747.1269460244</v>
      </c>
      <c r="L20" t="s">
        <v>15</v>
      </c>
    </row>
    <row r="21" spans="1:18" ht="15.75" thickBot="1">
      <c r="A21">
        <v>5.343</v>
      </c>
      <c r="B21">
        <v>10.798</v>
      </c>
      <c r="C21">
        <f t="shared" si="0"/>
        <v>10.798</v>
      </c>
      <c r="D21">
        <f t="shared" si="1"/>
        <v>3.8784234438981352E-2</v>
      </c>
      <c r="E21">
        <v>660377</v>
      </c>
      <c r="F21" s="33">
        <v>84238000</v>
      </c>
      <c r="G21" s="35">
        <v>9.2143919119833502</v>
      </c>
      <c r="H21">
        <v>10.99851</v>
      </c>
      <c r="I21">
        <f t="shared" si="2"/>
        <v>17026944.312616538</v>
      </c>
    </row>
    <row r="22" spans="1:18">
      <c r="A22">
        <v>5.4169999999999998</v>
      </c>
      <c r="B22">
        <v>22.704000000000001</v>
      </c>
      <c r="C22">
        <f t="shared" si="0"/>
        <v>22.704000000000001</v>
      </c>
      <c r="D22">
        <f t="shared" si="1"/>
        <v>2.2669034671848474E-2</v>
      </c>
      <c r="E22">
        <v>17508</v>
      </c>
      <c r="F22" s="33">
        <v>7041000</v>
      </c>
      <c r="G22" s="35">
        <v>4.5764928083684397</v>
      </c>
      <c r="H22">
        <v>6.3925609999999997</v>
      </c>
      <c r="I22">
        <f t="shared" si="2"/>
        <v>772331.07864722179</v>
      </c>
      <c r="L22" s="43" t="s">
        <v>16</v>
      </c>
      <c r="M22" s="43"/>
    </row>
    <row r="23" spans="1:18">
      <c r="A23">
        <v>5.5439999999999996</v>
      </c>
      <c r="B23">
        <v>15.090999999999999</v>
      </c>
      <c r="C23">
        <f t="shared" si="0"/>
        <v>15.090999999999999</v>
      </c>
      <c r="D23">
        <f t="shared" si="1"/>
        <v>1.4629473091011553E-2</v>
      </c>
      <c r="E23">
        <v>1947</v>
      </c>
      <c r="F23" s="33">
        <v>507000</v>
      </c>
      <c r="G23" s="35">
        <v>13.125</v>
      </c>
      <c r="H23">
        <v>13.125</v>
      </c>
      <c r="I23">
        <f t="shared" si="2"/>
        <v>133087.5</v>
      </c>
      <c r="L23" s="40" t="s">
        <v>17</v>
      </c>
      <c r="M23" s="40">
        <v>0.60541305634514786</v>
      </c>
    </row>
    <row r="24" spans="1:18">
      <c r="A24">
        <v>5.548</v>
      </c>
      <c r="B24">
        <v>-11.794</v>
      </c>
      <c r="C24">
        <f t="shared" si="0"/>
        <v>11.794</v>
      </c>
      <c r="D24">
        <f t="shared" si="1"/>
        <v>2.37789528719144E-3</v>
      </c>
      <c r="E24">
        <v>14120</v>
      </c>
      <c r="F24" s="33">
        <v>27968000</v>
      </c>
      <c r="G24" s="35">
        <v>10.637304210375101</v>
      </c>
      <c r="H24">
        <v>10.594189999999999</v>
      </c>
      <c r="I24">
        <f t="shared" si="2"/>
        <v>5938024.300757708</v>
      </c>
      <c r="L24" s="40" t="s">
        <v>18</v>
      </c>
      <c r="M24" s="40">
        <v>0.36652496879317314</v>
      </c>
    </row>
    <row r="25" spans="1:18">
      <c r="A25">
        <v>5.5839999999999996</v>
      </c>
      <c r="B25">
        <v>4.7880000000000003</v>
      </c>
      <c r="C25">
        <f t="shared" si="0"/>
        <v>4.7880000000000003</v>
      </c>
      <c r="D25">
        <f t="shared" si="1"/>
        <v>1.7325292718746818E-2</v>
      </c>
      <c r="E25">
        <v>161644</v>
      </c>
      <c r="F25" s="33">
        <v>45600000</v>
      </c>
      <c r="G25" s="35">
        <v>10.253432135473499</v>
      </c>
      <c r="H25">
        <v>10.20697</v>
      </c>
      <c r="I25">
        <f t="shared" si="2"/>
        <v>9329943.3737759162</v>
      </c>
      <c r="L25" s="40" t="s">
        <v>19</v>
      </c>
      <c r="M25" s="40">
        <v>0.35654898404975854</v>
      </c>
    </row>
    <row r="26" spans="1:18">
      <c r="A26">
        <v>5.6420000000000003</v>
      </c>
      <c r="B26">
        <v>32.084000000000003</v>
      </c>
      <c r="C26">
        <f t="shared" si="0"/>
        <v>32.084000000000003</v>
      </c>
      <c r="D26">
        <f t="shared" si="1"/>
        <v>1.4343370503299346E-2</v>
      </c>
      <c r="E26">
        <v>17230</v>
      </c>
      <c r="F26" s="33">
        <v>6725000</v>
      </c>
      <c r="G26" s="35">
        <v>9.4020926756352807</v>
      </c>
      <c r="H26">
        <v>8.460388</v>
      </c>
      <c r="I26">
        <f t="shared" si="2"/>
        <v>1201251.8254364729</v>
      </c>
      <c r="L26" s="40" t="s">
        <v>20</v>
      </c>
      <c r="M26" s="40">
        <v>3.0393534500629302</v>
      </c>
    </row>
    <row r="27" spans="1:18" ht="15.75" thickBot="1">
      <c r="A27">
        <v>5.6440000000000001</v>
      </c>
      <c r="B27">
        <v>-25.582999999999998</v>
      </c>
      <c r="C27">
        <f t="shared" si="0"/>
        <v>25.582999999999998</v>
      </c>
      <c r="D27">
        <f t="shared" si="1"/>
        <v>2.8661585198872894E-2</v>
      </c>
      <c r="E27">
        <v>41434</v>
      </c>
      <c r="F27" s="33">
        <v>6158000</v>
      </c>
      <c r="G27" s="35">
        <v>11.957994579945799</v>
      </c>
      <c r="H27">
        <v>11.517620000000001</v>
      </c>
      <c r="I27">
        <f t="shared" si="2"/>
        <v>1445628.3458330622</v>
      </c>
      <c r="L27" s="41" t="s">
        <v>21</v>
      </c>
      <c r="M27" s="41">
        <v>130</v>
      </c>
    </row>
    <row r="28" spans="1:18">
      <c r="A28">
        <v>5.742</v>
      </c>
      <c r="B28">
        <v>-15.233000000000001</v>
      </c>
      <c r="C28">
        <f t="shared" si="0"/>
        <v>15.233000000000001</v>
      </c>
      <c r="D28">
        <f t="shared" si="1"/>
        <v>6.574643610528225E-3</v>
      </c>
      <c r="E28">
        <v>358</v>
      </c>
      <c r="F28" s="33">
        <v>211000</v>
      </c>
      <c r="G28" s="35">
        <v>13.364055299539199</v>
      </c>
      <c r="H28">
        <v>12.442399999999999</v>
      </c>
      <c r="I28">
        <f t="shared" si="2"/>
        <v>54451.620682027708</v>
      </c>
    </row>
    <row r="29" spans="1:18" ht="15.75" thickBot="1">
      <c r="A29">
        <v>5.7789999999999999</v>
      </c>
      <c r="B29">
        <v>18.561</v>
      </c>
      <c r="C29">
        <f t="shared" si="0"/>
        <v>18.561</v>
      </c>
      <c r="D29">
        <f t="shared" si="1"/>
        <v>9.7780573121825656E-2</v>
      </c>
      <c r="E29">
        <v>189062</v>
      </c>
      <c r="F29" s="33">
        <v>8895000</v>
      </c>
      <c r="G29" s="35">
        <v>10.900125891733101</v>
      </c>
      <c r="H29">
        <v>10.83718</v>
      </c>
      <c r="I29">
        <f t="shared" si="2"/>
        <v>1933533.3590696591</v>
      </c>
      <c r="L29" t="s">
        <v>22</v>
      </c>
    </row>
    <row r="30" spans="1:18">
      <c r="A30">
        <v>5.7969999999999997</v>
      </c>
      <c r="B30">
        <v>41.201999999999998</v>
      </c>
      <c r="C30">
        <f t="shared" si="0"/>
        <v>41.201999999999998</v>
      </c>
      <c r="D30">
        <f t="shared" si="1"/>
        <v>1.5886922581082832E-2</v>
      </c>
      <c r="E30">
        <v>224334</v>
      </c>
      <c r="F30" s="33">
        <v>73193000</v>
      </c>
      <c r="G30" s="35">
        <v>9.6925584532374103</v>
      </c>
      <c r="H30">
        <v>9.5998199999999994</v>
      </c>
      <c r="I30">
        <f t="shared" si="2"/>
        <v>14120670.561278058</v>
      </c>
      <c r="L30" s="42"/>
      <c r="M30" s="42" t="s">
        <v>27</v>
      </c>
      <c r="N30" s="42" t="s">
        <v>28</v>
      </c>
      <c r="O30" s="42" t="s">
        <v>29</v>
      </c>
      <c r="P30" s="42" t="s">
        <v>30</v>
      </c>
      <c r="Q30" s="42" t="s">
        <v>31</v>
      </c>
    </row>
    <row r="31" spans="1:18">
      <c r="A31">
        <v>5.8330000000000002</v>
      </c>
      <c r="B31">
        <v>36.816000000000003</v>
      </c>
      <c r="C31">
        <f t="shared" si="0"/>
        <v>36.816000000000003</v>
      </c>
      <c r="D31">
        <f t="shared" si="1"/>
        <v>2.8361384359756711E-3</v>
      </c>
      <c r="E31">
        <v>5128</v>
      </c>
      <c r="F31" s="33">
        <v>10102000</v>
      </c>
      <c r="G31" s="35">
        <v>8.2000404940271299</v>
      </c>
      <c r="H31">
        <v>9.6983189999999997</v>
      </c>
      <c r="I31">
        <f t="shared" si="2"/>
        <v>1808092.2760866208</v>
      </c>
      <c r="L31" s="40" t="s">
        <v>23</v>
      </c>
      <c r="M31" s="40">
        <v>2</v>
      </c>
      <c r="N31" s="40">
        <v>678.79744678692441</v>
      </c>
      <c r="O31" s="40">
        <v>339.39872339346221</v>
      </c>
      <c r="P31" s="40">
        <v>36.74073068677513</v>
      </c>
      <c r="Q31" s="40">
        <v>2.5693504857584932E-13</v>
      </c>
    </row>
    <row r="32" spans="1:18">
      <c r="A32">
        <v>5.84</v>
      </c>
      <c r="B32">
        <v>35.380000000000003</v>
      </c>
      <c r="C32">
        <f t="shared" si="0"/>
        <v>35.380000000000003</v>
      </c>
      <c r="D32">
        <f t="shared" si="1"/>
        <v>1.6486957922857162E-2</v>
      </c>
      <c r="E32">
        <v>205780</v>
      </c>
      <c r="F32" s="33">
        <v>69515000</v>
      </c>
      <c r="G32" s="35">
        <v>7.5912161207359503</v>
      </c>
      <c r="H32">
        <v>10.36373</v>
      </c>
      <c r="I32">
        <f t="shared" si="2"/>
        <v>12481380.795829596</v>
      </c>
      <c r="L32" s="40" t="s">
        <v>24</v>
      </c>
      <c r="M32" s="40">
        <v>127</v>
      </c>
      <c r="N32" s="40">
        <v>1173.1840130899984</v>
      </c>
      <c r="O32" s="40">
        <v>9.237669394409437</v>
      </c>
      <c r="P32" s="40"/>
      <c r="Q32" s="40"/>
    </row>
    <row r="33" spans="1:18" ht="15.75" thickBot="1">
      <c r="A33">
        <v>5.95</v>
      </c>
      <c r="B33">
        <v>33.593000000000004</v>
      </c>
      <c r="C33">
        <f t="shared" si="0"/>
        <v>33.593000000000004</v>
      </c>
      <c r="D33">
        <f t="shared" si="1"/>
        <v>7.1250821531963771E-2</v>
      </c>
      <c r="E33">
        <v>461100</v>
      </c>
      <c r="F33" s="33">
        <v>31478000</v>
      </c>
      <c r="G33" s="35">
        <v>9.9957367264618107</v>
      </c>
      <c r="H33">
        <v>10.563079999999999</v>
      </c>
      <c r="I33">
        <f t="shared" si="2"/>
        <v>6471504.3291556481</v>
      </c>
      <c r="L33" s="41" t="s">
        <v>25</v>
      </c>
      <c r="M33" s="41">
        <v>129</v>
      </c>
      <c r="N33" s="41">
        <v>1851.9814598769228</v>
      </c>
      <c r="O33" s="41"/>
      <c r="P33" s="41"/>
      <c r="Q33" s="41"/>
    </row>
    <row r="34" spans="1:18" ht="15.75" thickBot="1">
      <c r="A34">
        <v>5.9950000000000001</v>
      </c>
      <c r="B34">
        <v>29.995999999999999</v>
      </c>
      <c r="C34">
        <f t="shared" si="0"/>
        <v>29.995999999999999</v>
      </c>
      <c r="D34">
        <f t="shared" si="1"/>
        <v>1.6723967296976686E-2</v>
      </c>
      <c r="E34">
        <v>267087</v>
      </c>
      <c r="F34" s="33">
        <v>74033000</v>
      </c>
      <c r="G34" s="35">
        <v>11.0023847788895</v>
      </c>
      <c r="H34">
        <v>10.5695</v>
      </c>
      <c r="I34">
        <f t="shared" si="2"/>
        <v>15970313.458355261</v>
      </c>
    </row>
    <row r="35" spans="1:18">
      <c r="A35">
        <v>6.0510000000000002</v>
      </c>
      <c r="B35">
        <v>14.622</v>
      </c>
      <c r="C35">
        <f t="shared" si="0"/>
        <v>14.622</v>
      </c>
      <c r="D35">
        <f t="shared" si="1"/>
        <v>2.9685012647587487E-2</v>
      </c>
      <c r="E35">
        <v>101476</v>
      </c>
      <c r="F35" s="33">
        <v>12599000</v>
      </c>
      <c r="G35" s="35">
        <v>14.353163361661901</v>
      </c>
      <c r="H35">
        <v>12.779350000000001</v>
      </c>
      <c r="I35">
        <f t="shared" si="2"/>
        <v>3418425.3584357826</v>
      </c>
      <c r="L35" s="42"/>
      <c r="M35" s="42" t="s">
        <v>32</v>
      </c>
      <c r="N35" s="42" t="s">
        <v>20</v>
      </c>
      <c r="O35" s="42" t="s">
        <v>33</v>
      </c>
      <c r="P35" s="42" t="s">
        <v>34</v>
      </c>
      <c r="Q35" s="42" t="s">
        <v>35</v>
      </c>
      <c r="R35" s="42" t="s">
        <v>36</v>
      </c>
    </row>
    <row r="36" spans="1:18">
      <c r="A36">
        <v>6.093</v>
      </c>
      <c r="B36">
        <v>63.892000000000003</v>
      </c>
      <c r="C36">
        <f t="shared" si="0"/>
        <v>63.892000000000003</v>
      </c>
      <c r="D36">
        <f t="shared" si="1"/>
        <v>1.4982434787045803E-2</v>
      </c>
      <c r="E36">
        <v>657</v>
      </c>
      <c r="F36" s="33">
        <v>295000</v>
      </c>
      <c r="G36" s="35">
        <v>7.0945945945946001</v>
      </c>
      <c r="H36">
        <v>7.77027</v>
      </c>
      <c r="I36">
        <f t="shared" si="2"/>
        <v>43851.350554054072</v>
      </c>
      <c r="L36" s="40" t="s">
        <v>26</v>
      </c>
      <c r="M36" s="40">
        <v>5.1061346657133768</v>
      </c>
      <c r="N36" s="40">
        <v>0.65932199779058276</v>
      </c>
      <c r="O36" s="40">
        <v>7.7445234389634514</v>
      </c>
      <c r="P36" s="40">
        <v>2.6430973928886499E-12</v>
      </c>
      <c r="Q36" s="40">
        <v>3.8014554341672588</v>
      </c>
      <c r="R36" s="40">
        <v>6.4108138972594944</v>
      </c>
    </row>
    <row r="37" spans="1:18">
      <c r="A37">
        <v>6.1219999999999999</v>
      </c>
      <c r="B37">
        <v>-21.172999999999998</v>
      </c>
      <c r="C37">
        <f t="shared" si="0"/>
        <v>21.172999999999998</v>
      </c>
      <c r="D37">
        <f t="shared" si="1"/>
        <v>6.240000399360025E-3</v>
      </c>
      <c r="E37">
        <v>153</v>
      </c>
      <c r="F37" s="33">
        <v>102000</v>
      </c>
      <c r="G37" s="35">
        <v>12.5</v>
      </c>
      <c r="H37">
        <v>11.538460000000001</v>
      </c>
      <c r="I37">
        <f t="shared" si="2"/>
        <v>24519.229200000002</v>
      </c>
      <c r="L37" s="40" t="s">
        <v>14</v>
      </c>
      <c r="M37" s="40">
        <v>6.948576625600425E-2</v>
      </c>
      <c r="N37" s="40">
        <v>1.7665892589818131E-2</v>
      </c>
      <c r="O37" s="40">
        <v>3.9333289219732315</v>
      </c>
      <c r="P37" s="40">
        <v>1.370634586917411E-4</v>
      </c>
      <c r="Q37" s="40">
        <v>3.4528153365950325E-2</v>
      </c>
      <c r="R37" s="40">
        <v>0.10444337914605817</v>
      </c>
    </row>
    <row r="38" spans="1:18" ht="15.75" thickBot="1">
      <c r="A38">
        <v>6.2190000000000003</v>
      </c>
      <c r="B38">
        <v>6.8680000000000003</v>
      </c>
      <c r="C38">
        <f t="shared" si="0"/>
        <v>6.8680000000000003</v>
      </c>
      <c r="D38">
        <f t="shared" si="1"/>
        <v>1.0705782987485396E-3</v>
      </c>
      <c r="E38">
        <v>3481</v>
      </c>
      <c r="F38" s="33">
        <v>20743000</v>
      </c>
      <c r="G38" s="35">
        <v>7.5458175488891204</v>
      </c>
      <c r="H38">
        <v>8.1294160000000009</v>
      </c>
      <c r="I38">
        <f t="shared" si="2"/>
        <v>3251513.6950460705</v>
      </c>
      <c r="L38" s="41" t="s">
        <v>41</v>
      </c>
      <c r="M38" s="41">
        <v>33.701995516428305</v>
      </c>
      <c r="N38" s="41">
        <v>3.9367681141266226</v>
      </c>
      <c r="O38" s="41">
        <v>8.5608282071511184</v>
      </c>
      <c r="P38" s="41">
        <v>3.1500710220506183E-14</v>
      </c>
      <c r="Q38" s="41">
        <v>25.911841972142383</v>
      </c>
      <c r="R38" s="41">
        <v>41.492149060714226</v>
      </c>
    </row>
    <row r="39" spans="1:18">
      <c r="A39">
        <v>6.2309999999999999</v>
      </c>
      <c r="B39">
        <v>24.7</v>
      </c>
      <c r="C39">
        <f t="shared" si="0"/>
        <v>24.7</v>
      </c>
      <c r="D39">
        <f t="shared" si="1"/>
        <v>2.4238744383281541E-2</v>
      </c>
      <c r="E39">
        <v>1474</v>
      </c>
      <c r="F39" s="33">
        <v>323000</v>
      </c>
      <c r="G39" s="35">
        <v>9.2592592592592595</v>
      </c>
      <c r="H39">
        <v>9.5679020000000001</v>
      </c>
      <c r="I39">
        <f t="shared" si="2"/>
        <v>60811.730867407408</v>
      </c>
    </row>
    <row r="40" spans="1:18">
      <c r="A40">
        <v>6.3659999999999997</v>
      </c>
      <c r="B40">
        <v>-19.556999999999999</v>
      </c>
      <c r="C40">
        <f t="shared" si="0"/>
        <v>19.556999999999999</v>
      </c>
      <c r="D40">
        <f t="shared" si="1"/>
        <v>1.7485022435080762E-2</v>
      </c>
      <c r="E40">
        <v>594612</v>
      </c>
      <c r="F40" s="33">
        <v>186405000</v>
      </c>
      <c r="G40" s="35">
        <v>9.3233228176341303</v>
      </c>
      <c r="H40">
        <v>8.9202510000000004</v>
      </c>
      <c r="I40">
        <f t="shared" si="2"/>
        <v>34006933.774760894</v>
      </c>
    </row>
    <row r="41" spans="1:18">
      <c r="A41">
        <v>6.5350000000000001</v>
      </c>
      <c r="B41">
        <v>12.115</v>
      </c>
      <c r="C41">
        <f t="shared" si="0"/>
        <v>12.115</v>
      </c>
      <c r="D41">
        <f t="shared" si="1"/>
        <v>5.9889053832905999E-3</v>
      </c>
      <c r="E41">
        <v>127</v>
      </c>
      <c r="F41" s="33">
        <v>103000</v>
      </c>
      <c r="G41" s="35">
        <v>9.8039215686274499</v>
      </c>
      <c r="H41">
        <v>10.78431</v>
      </c>
      <c r="I41">
        <f t="shared" si="2"/>
        <v>21205.878515686272</v>
      </c>
    </row>
    <row r="42" spans="1:18">
      <c r="A42">
        <v>6.5819999999999999</v>
      </c>
      <c r="B42">
        <v>-20.231999999999999</v>
      </c>
      <c r="C42">
        <f t="shared" si="0"/>
        <v>20.231999999999999</v>
      </c>
      <c r="D42">
        <f t="shared" si="1"/>
        <v>4.1882053363507886E-2</v>
      </c>
      <c r="E42">
        <v>8871</v>
      </c>
      <c r="F42" s="33">
        <v>1245000</v>
      </c>
      <c r="G42" s="35">
        <v>8.2268370607028807</v>
      </c>
      <c r="H42">
        <v>8.7859420000000004</v>
      </c>
      <c r="I42">
        <f t="shared" si="2"/>
        <v>211809.09930575089</v>
      </c>
    </row>
    <row r="43" spans="1:18">
      <c r="A43">
        <v>6.6379999999999999</v>
      </c>
      <c r="B43">
        <v>-6.5620000000000003</v>
      </c>
      <c r="C43">
        <f t="shared" si="0"/>
        <v>6.5620000000000003</v>
      </c>
      <c r="D43">
        <f t="shared" si="1"/>
        <v>3.0578706665714207E-2</v>
      </c>
      <c r="E43">
        <v>1277402</v>
      </c>
      <c r="F43" s="33">
        <v>222781000</v>
      </c>
      <c r="G43" s="35">
        <v>9.3662755688557198</v>
      </c>
      <c r="H43">
        <v>9.3849789999999995</v>
      </c>
      <c r="I43">
        <f t="shared" si="2"/>
        <v>41774232.441042468</v>
      </c>
    </row>
    <row r="44" spans="1:18">
      <c r="A44">
        <v>6.6909999999999998</v>
      </c>
      <c r="B44">
        <v>40.351999999999997</v>
      </c>
      <c r="C44">
        <f t="shared" si="0"/>
        <v>40.351999999999997</v>
      </c>
      <c r="D44">
        <f t="shared" si="1"/>
        <v>6.0845907175673654E-2</v>
      </c>
      <c r="E44">
        <v>95428</v>
      </c>
      <c r="F44" s="33">
        <v>8411000</v>
      </c>
      <c r="G44" s="35">
        <v>8.1637482252721192</v>
      </c>
      <c r="H44">
        <v>10.48273</v>
      </c>
      <c r="I44">
        <f t="shared" si="2"/>
        <v>1568355.2835276381</v>
      </c>
    </row>
    <row r="45" spans="1:18">
      <c r="A45">
        <v>6.7619999999999996</v>
      </c>
      <c r="B45">
        <v>13.775</v>
      </c>
      <c r="C45">
        <f t="shared" si="0"/>
        <v>13.775</v>
      </c>
      <c r="D45">
        <f t="shared" si="1"/>
        <v>2.6826069104564108E-2</v>
      </c>
      <c r="E45">
        <v>45409</v>
      </c>
      <c r="F45" s="33">
        <v>6881000</v>
      </c>
      <c r="G45" s="35">
        <v>12.3081999670021</v>
      </c>
      <c r="H45">
        <v>12.291700000000001</v>
      </c>
      <c r="I45">
        <f t="shared" si="2"/>
        <v>1692719.1167294148</v>
      </c>
    </row>
    <row r="46" spans="1:18">
      <c r="A46">
        <v>6.8</v>
      </c>
      <c r="B46">
        <v>47.493000000000002</v>
      </c>
      <c r="C46">
        <f t="shared" si="0"/>
        <v>47.493000000000002</v>
      </c>
      <c r="D46">
        <f t="shared" si="1"/>
        <v>4.494787115307506E-2</v>
      </c>
      <c r="E46">
        <v>24094</v>
      </c>
      <c r="F46" s="33">
        <v>2646000</v>
      </c>
      <c r="G46" s="35">
        <v>9.36520376175549</v>
      </c>
      <c r="H46">
        <v>10.893420000000001</v>
      </c>
      <c r="I46">
        <f t="shared" si="2"/>
        <v>536043.18473605032</v>
      </c>
    </row>
    <row r="47" spans="1:18">
      <c r="A47">
        <v>6.8120000000000003</v>
      </c>
      <c r="B47">
        <v>-32.219000000000001</v>
      </c>
      <c r="C47">
        <f t="shared" si="0"/>
        <v>32.219000000000001</v>
      </c>
      <c r="D47">
        <f t="shared" si="1"/>
        <v>3.3465806849493886E-2</v>
      </c>
      <c r="E47">
        <v>90560</v>
      </c>
      <c r="F47" s="33">
        <v>20155000</v>
      </c>
      <c r="G47" s="35">
        <v>6.5561712352277697</v>
      </c>
      <c r="H47">
        <v>6.8700039999999998</v>
      </c>
      <c r="I47">
        <f t="shared" si="2"/>
        <v>2706045.6186601571</v>
      </c>
    </row>
    <row r="48" spans="1:18">
      <c r="A48">
        <v>6.9269999999999996</v>
      </c>
      <c r="B48">
        <v>35.081000000000003</v>
      </c>
      <c r="C48">
        <f t="shared" si="0"/>
        <v>35.081000000000003</v>
      </c>
      <c r="D48">
        <f t="shared" si="1"/>
        <v>1.7393687685353005E-3</v>
      </c>
      <c r="E48">
        <v>205</v>
      </c>
      <c r="F48" s="33">
        <v>835000</v>
      </c>
      <c r="G48" s="35">
        <v>6.4593301435406696</v>
      </c>
      <c r="H48">
        <v>7.6555020000000003</v>
      </c>
      <c r="I48">
        <f t="shared" si="2"/>
        <v>117858.8483985646</v>
      </c>
    </row>
    <row r="49" spans="1:9">
      <c r="A49">
        <v>7.0350000000000001</v>
      </c>
      <c r="B49">
        <v>13.898</v>
      </c>
      <c r="C49">
        <f t="shared" si="0"/>
        <v>13.898</v>
      </c>
      <c r="D49">
        <f t="shared" si="1"/>
        <v>5.5654442642987315E-2</v>
      </c>
      <c r="E49">
        <v>1803</v>
      </c>
      <c r="F49" s="33">
        <v>161000</v>
      </c>
      <c r="G49" s="35">
        <v>9.7560975609756095</v>
      </c>
      <c r="H49">
        <v>10.36585</v>
      </c>
      <c r="I49">
        <f t="shared" si="2"/>
        <v>32396.335573170731</v>
      </c>
    </row>
    <row r="50" spans="1:9">
      <c r="A50">
        <v>7.0620000000000003</v>
      </c>
      <c r="B50">
        <v>-36.892000000000003</v>
      </c>
      <c r="C50">
        <f t="shared" si="0"/>
        <v>36.892000000000003</v>
      </c>
      <c r="D50">
        <f t="shared" si="1"/>
        <v>5.3955009608512815E-3</v>
      </c>
      <c r="E50">
        <v>3178</v>
      </c>
      <c r="F50" s="33">
        <v>4028000</v>
      </c>
      <c r="G50" s="35">
        <v>7.0072992700729904</v>
      </c>
      <c r="H50">
        <v>7.6155720000000002</v>
      </c>
      <c r="I50">
        <f t="shared" si="2"/>
        <v>589009.25475854008</v>
      </c>
    </row>
    <row r="51" spans="1:9">
      <c r="A51">
        <v>7.133</v>
      </c>
      <c r="B51">
        <v>37.805999999999997</v>
      </c>
      <c r="C51">
        <f t="shared" si="0"/>
        <v>37.805999999999997</v>
      </c>
      <c r="D51">
        <f t="shared" si="1"/>
        <v>9.7326183567101772E-3</v>
      </c>
      <c r="E51">
        <v>16649</v>
      </c>
      <c r="F51" s="33">
        <v>6507000</v>
      </c>
      <c r="G51" s="35">
        <v>13.0833970925784</v>
      </c>
      <c r="H51">
        <v>13.205819999999999</v>
      </c>
      <c r="I51">
        <f t="shared" si="2"/>
        <v>1710639.3562140763</v>
      </c>
    </row>
    <row r="52" spans="1:9">
      <c r="A52">
        <v>7.1989999999999998</v>
      </c>
      <c r="B52">
        <v>12.513</v>
      </c>
      <c r="C52">
        <f t="shared" si="0"/>
        <v>12.513</v>
      </c>
      <c r="D52">
        <f t="shared" si="1"/>
        <v>1.5666666750222224E-2</v>
      </c>
      <c r="E52">
        <v>235</v>
      </c>
      <c r="F52" s="33">
        <v>99000</v>
      </c>
      <c r="G52" s="35">
        <v>7.0707070707070701</v>
      </c>
      <c r="H52">
        <v>8.0808079999999993</v>
      </c>
      <c r="I52">
        <f t="shared" si="2"/>
        <v>14999.999919999998</v>
      </c>
    </row>
    <row r="53" spans="1:9">
      <c r="A53">
        <v>7.2030000000000003</v>
      </c>
      <c r="B53">
        <v>23.084</v>
      </c>
      <c r="C53">
        <f t="shared" si="0"/>
        <v>23.084</v>
      </c>
      <c r="D53">
        <f t="shared" si="1"/>
        <v>2.877047309628605E-2</v>
      </c>
      <c r="E53">
        <v>43329</v>
      </c>
      <c r="F53" s="33">
        <v>11269000</v>
      </c>
      <c r="G53" s="35">
        <v>6.40521708057888</v>
      </c>
      <c r="H53">
        <v>6.959085</v>
      </c>
      <c r="I53">
        <f t="shared" si="2"/>
        <v>1506023.2014604339</v>
      </c>
    </row>
    <row r="54" spans="1:9">
      <c r="A54">
        <v>7.3419999999999996</v>
      </c>
      <c r="B54">
        <v>-9.625</v>
      </c>
      <c r="C54">
        <f t="shared" si="0"/>
        <v>9.625</v>
      </c>
      <c r="D54">
        <f t="shared" si="1"/>
        <v>0.13596436497962422</v>
      </c>
      <c r="E54">
        <v>16763</v>
      </c>
      <c r="F54" s="33">
        <v>478000</v>
      </c>
      <c r="G54" s="35">
        <v>13.530655391120501</v>
      </c>
      <c r="H54">
        <v>12.26216</v>
      </c>
      <c r="I54">
        <f t="shared" si="2"/>
        <v>123289.65756955599</v>
      </c>
    </row>
    <row r="55" spans="1:9">
      <c r="A55">
        <v>7.508</v>
      </c>
      <c r="B55">
        <v>41.489400000000003</v>
      </c>
      <c r="C55">
        <f t="shared" si="0"/>
        <v>41.489400000000003</v>
      </c>
      <c r="D55">
        <f t="shared" si="1"/>
        <v>1.7628001004840639E-2</v>
      </c>
      <c r="E55">
        <v>19991</v>
      </c>
      <c r="F55" s="33">
        <v>5264000</v>
      </c>
      <c r="G55" s="35">
        <v>10.3217158176944</v>
      </c>
      <c r="H55">
        <v>11.22175</v>
      </c>
      <c r="I55">
        <f t="shared" si="2"/>
        <v>1134048.0406434333</v>
      </c>
    </row>
    <row r="56" spans="1:9">
      <c r="A56">
        <v>7.5209999999999999</v>
      </c>
      <c r="B56">
        <v>54.610999999999997</v>
      </c>
      <c r="C56">
        <f t="shared" si="0"/>
        <v>54.610999999999997</v>
      </c>
      <c r="D56">
        <f t="shared" si="1"/>
        <v>5.3412142824984028E-2</v>
      </c>
      <c r="E56">
        <v>29110</v>
      </c>
      <c r="F56" s="33">
        <v>4148000</v>
      </c>
      <c r="G56" s="35">
        <v>6.5934065934065904</v>
      </c>
      <c r="H56">
        <v>6.5456279999999998</v>
      </c>
      <c r="I56">
        <f t="shared" si="2"/>
        <v>545007.15493450535</v>
      </c>
    </row>
    <row r="57" spans="1:9">
      <c r="A57">
        <v>7.5270000000000001</v>
      </c>
      <c r="B57">
        <v>5.6050000000000004</v>
      </c>
      <c r="C57">
        <f t="shared" si="0"/>
        <v>5.6050000000000004</v>
      </c>
      <c r="D57">
        <f t="shared" si="1"/>
        <v>5.6392854892093433E-2</v>
      </c>
      <c r="E57">
        <v>4922</v>
      </c>
      <c r="F57" s="33">
        <v>449000</v>
      </c>
      <c r="G57" s="35">
        <v>10.420841683366699</v>
      </c>
      <c r="H57">
        <v>9.0180360000000004</v>
      </c>
      <c r="I57">
        <f t="shared" si="2"/>
        <v>87280.560798316481</v>
      </c>
    </row>
    <row r="58" spans="1:9">
      <c r="A58">
        <v>7.53</v>
      </c>
      <c r="B58">
        <v>18.055</v>
      </c>
      <c r="C58">
        <f t="shared" si="0"/>
        <v>18.055</v>
      </c>
      <c r="D58">
        <f t="shared" si="1"/>
        <v>6.7199807884514975E-2</v>
      </c>
      <c r="E58">
        <v>38594</v>
      </c>
      <c r="F58" s="33">
        <v>2651000</v>
      </c>
      <c r="G58" s="35">
        <v>10.682158920539701</v>
      </c>
      <c r="H58">
        <v>10.982010000000001</v>
      </c>
      <c r="I58">
        <f t="shared" si="2"/>
        <v>574317.1180835074</v>
      </c>
    </row>
    <row r="59" spans="1:9">
      <c r="A59">
        <v>7.6079999999999997</v>
      </c>
      <c r="B59">
        <v>35.887</v>
      </c>
      <c r="C59">
        <f t="shared" si="0"/>
        <v>35.887</v>
      </c>
      <c r="D59">
        <f t="shared" si="1"/>
        <v>5.9319998528864049E-2</v>
      </c>
      <c r="E59">
        <v>2966</v>
      </c>
      <c r="F59" s="33">
        <v>402000</v>
      </c>
      <c r="G59" s="35">
        <v>5.9701492537313401</v>
      </c>
      <c r="H59">
        <v>6.4676619999999998</v>
      </c>
      <c r="I59">
        <f t="shared" si="2"/>
        <v>50000.001239999991</v>
      </c>
    </row>
    <row r="60" spans="1:9">
      <c r="A60">
        <v>7.6210000000000004</v>
      </c>
      <c r="B60">
        <v>31.172999999999998</v>
      </c>
      <c r="C60">
        <f t="shared" si="0"/>
        <v>31.172999999999998</v>
      </c>
      <c r="D60">
        <f t="shared" si="1"/>
        <v>0.18281694639160681</v>
      </c>
      <c r="E60">
        <v>7158051</v>
      </c>
      <c r="F60" s="33">
        <v>157935000</v>
      </c>
      <c r="G60" s="35">
        <v>12.656197230665301</v>
      </c>
      <c r="H60">
        <v>12.13514</v>
      </c>
      <c r="I60">
        <f t="shared" si="2"/>
        <v>39154198.455251239</v>
      </c>
    </row>
    <row r="61" spans="1:9">
      <c r="A61">
        <v>7.6390000000000002</v>
      </c>
      <c r="B61">
        <v>23.88</v>
      </c>
      <c r="C61">
        <f t="shared" si="0"/>
        <v>23.88</v>
      </c>
      <c r="D61">
        <f t="shared" si="1"/>
        <v>1.5587992717264774E-2</v>
      </c>
      <c r="E61">
        <v>496172</v>
      </c>
      <c r="F61" s="33">
        <v>141822000</v>
      </c>
      <c r="G61" s="35">
        <v>11.3541965988349</v>
      </c>
      <c r="H61">
        <v>11.08971</v>
      </c>
      <c r="I61">
        <f t="shared" si="2"/>
        <v>31830397.216599632</v>
      </c>
    </row>
    <row r="62" spans="1:9">
      <c r="A62">
        <v>7.8239999999999998</v>
      </c>
      <c r="B62">
        <v>13.254</v>
      </c>
      <c r="C62">
        <f t="shared" si="0"/>
        <v>13.254</v>
      </c>
      <c r="D62">
        <f t="shared" si="1"/>
        <v>1.1132455154671822E-2</v>
      </c>
      <c r="E62">
        <v>260</v>
      </c>
      <c r="F62" s="33">
        <v>119000</v>
      </c>
      <c r="G62" s="35">
        <v>9.3457943925233593</v>
      </c>
      <c r="H62">
        <v>10.28037</v>
      </c>
      <c r="I62">
        <f t="shared" si="2"/>
        <v>23355.135627102794</v>
      </c>
    </row>
    <row r="63" spans="1:9">
      <c r="A63">
        <v>7.867</v>
      </c>
      <c r="B63">
        <v>-36.676000000000002</v>
      </c>
      <c r="C63">
        <f t="shared" si="0"/>
        <v>36.676000000000002</v>
      </c>
      <c r="D63">
        <f t="shared" si="1"/>
        <v>5.2947973260487093E-3</v>
      </c>
      <c r="E63">
        <v>36189</v>
      </c>
      <c r="F63" s="33">
        <v>38747000</v>
      </c>
      <c r="G63" s="35">
        <v>8.7939893108879197</v>
      </c>
      <c r="H63">
        <v>8.8456279999999996</v>
      </c>
      <c r="I63">
        <f t="shared" si="2"/>
        <v>6834822.5194497425</v>
      </c>
    </row>
    <row r="64" spans="1:9">
      <c r="A64">
        <v>7.883</v>
      </c>
      <c r="B64">
        <v>10.417999999999999</v>
      </c>
      <c r="C64">
        <f t="shared" si="0"/>
        <v>10.417999999999999</v>
      </c>
      <c r="D64">
        <f t="shared" si="1"/>
        <v>5.9863184170460701E-2</v>
      </c>
      <c r="E64">
        <v>11736</v>
      </c>
      <c r="F64" s="33">
        <v>1305000</v>
      </c>
      <c r="G64" s="35">
        <v>6.9044006069802704</v>
      </c>
      <c r="H64">
        <v>8.1183610000000002</v>
      </c>
      <c r="I64">
        <f t="shared" si="2"/>
        <v>196047.03897109255</v>
      </c>
    </row>
    <row r="65" spans="1:9">
      <c r="A65">
        <v>7.8840000000000003</v>
      </c>
      <c r="B65">
        <v>35.712000000000003</v>
      </c>
      <c r="C65">
        <f t="shared" si="0"/>
        <v>35.712000000000003</v>
      </c>
      <c r="D65">
        <f t="shared" si="1"/>
        <v>1.5142437525187489E-4</v>
      </c>
      <c r="E65">
        <v>1814</v>
      </c>
      <c r="F65" s="33">
        <v>128085000</v>
      </c>
      <c r="G65" s="35">
        <v>4.6254158558784804</v>
      </c>
      <c r="H65">
        <v>4.7274180000000001</v>
      </c>
      <c r="I65">
        <f t="shared" si="2"/>
        <v>11979577.244301951</v>
      </c>
    </row>
    <row r="66" spans="1:9">
      <c r="A66">
        <v>7.9489999999999998</v>
      </c>
      <c r="B66">
        <v>34.36</v>
      </c>
      <c r="C66">
        <f t="shared" ref="C66:C128" si="3">ABS(B66)</f>
        <v>34.36</v>
      </c>
      <c r="D66">
        <f t="shared" ref="D66:D128" si="4">E66/I66</f>
        <v>2.787643380938053E-2</v>
      </c>
      <c r="E66">
        <v>1157092</v>
      </c>
      <c r="F66" s="33">
        <v>298213000</v>
      </c>
      <c r="G66" s="35">
        <v>6.77875404637643</v>
      </c>
      <c r="H66">
        <v>7.1401199999999996</v>
      </c>
      <c r="I66">
        <f t="shared" ref="I66:I128" si="5">(G66+H66)/100*F66</f>
        <v>41507891.859920546</v>
      </c>
    </row>
    <row r="67" spans="1:9">
      <c r="A67">
        <v>7.9710000000000001</v>
      </c>
      <c r="B67">
        <v>27.478999999999999</v>
      </c>
      <c r="C67">
        <f t="shared" si="3"/>
        <v>27.478999999999999</v>
      </c>
      <c r="D67">
        <f t="shared" si="4"/>
        <v>5.4827911110720419E-2</v>
      </c>
      <c r="E67">
        <v>27227</v>
      </c>
      <c r="F67" s="33">
        <v>2163000</v>
      </c>
      <c r="G67" s="35">
        <v>10.939907550077001</v>
      </c>
      <c r="H67">
        <v>12.01849</v>
      </c>
      <c r="I67">
        <f t="shared" si="5"/>
        <v>496590.13900816557</v>
      </c>
    </row>
    <row r="68" spans="1:9">
      <c r="A68">
        <v>7.9989999999999997</v>
      </c>
      <c r="B68">
        <v>13.179</v>
      </c>
      <c r="C68">
        <f t="shared" si="3"/>
        <v>13.179</v>
      </c>
      <c r="D68">
        <f t="shared" si="4"/>
        <v>5.817777841244446E-2</v>
      </c>
      <c r="E68">
        <v>2057</v>
      </c>
      <c r="F68" s="33">
        <v>270000</v>
      </c>
      <c r="G68" s="35">
        <v>5.9523809523809499</v>
      </c>
      <c r="H68">
        <v>7.1428570000000002</v>
      </c>
      <c r="I68">
        <f t="shared" si="5"/>
        <v>35357.142471428568</v>
      </c>
    </row>
    <row r="69" spans="1:9">
      <c r="A69">
        <v>8.0830000000000002</v>
      </c>
      <c r="B69">
        <v>16.547000000000001</v>
      </c>
      <c r="C69">
        <f t="shared" si="3"/>
        <v>16.547000000000001</v>
      </c>
      <c r="D69">
        <f t="shared" si="4"/>
        <v>8.3851320476619959E-2</v>
      </c>
      <c r="E69">
        <v>135358</v>
      </c>
      <c r="F69" s="33">
        <v>5924000</v>
      </c>
      <c r="G69" s="35">
        <v>14.118047286953599</v>
      </c>
      <c r="H69">
        <v>13.13148</v>
      </c>
      <c r="I69">
        <f t="shared" si="5"/>
        <v>1614261.9964791313</v>
      </c>
    </row>
    <row r="70" spans="1:9">
      <c r="A70">
        <v>8.2390000000000008</v>
      </c>
      <c r="B70">
        <v>1</v>
      </c>
      <c r="C70">
        <f t="shared" si="3"/>
        <v>1</v>
      </c>
      <c r="D70">
        <f t="shared" si="4"/>
        <v>3.8000000000000017E-3</v>
      </c>
      <c r="E70">
        <v>157</v>
      </c>
      <c r="F70" s="33">
        <v>157000</v>
      </c>
      <c r="G70" s="35">
        <v>13.8157894736842</v>
      </c>
      <c r="H70">
        <v>12.5</v>
      </c>
      <c r="I70">
        <f t="shared" si="5"/>
        <v>41315.789473684192</v>
      </c>
    </row>
    <row r="71" spans="1:9">
      <c r="A71">
        <v>8.3620000000000001</v>
      </c>
      <c r="B71">
        <v>40.253999999999998</v>
      </c>
      <c r="C71">
        <f t="shared" si="3"/>
        <v>40.253999999999998</v>
      </c>
      <c r="D71">
        <f t="shared" si="4"/>
        <v>3.4040386850082989E-2</v>
      </c>
      <c r="E71">
        <v>15529</v>
      </c>
      <c r="F71" s="33">
        <v>3016000</v>
      </c>
      <c r="G71" s="35">
        <v>6.3051290427964704</v>
      </c>
      <c r="H71">
        <v>8.8206469999999992</v>
      </c>
      <c r="I71">
        <f t="shared" si="5"/>
        <v>456193.40545074159</v>
      </c>
    </row>
    <row r="72" spans="1:9">
      <c r="A72">
        <v>8.3949999999999996</v>
      </c>
      <c r="B72">
        <v>47.408000000000001</v>
      </c>
      <c r="C72">
        <f t="shared" si="3"/>
        <v>47.408000000000001</v>
      </c>
      <c r="D72">
        <f t="shared" si="4"/>
        <v>1.2705972668978723E-2</v>
      </c>
      <c r="E72">
        <v>10351</v>
      </c>
      <c r="F72" s="33">
        <v>7252000</v>
      </c>
      <c r="G72" s="35">
        <v>5.3614619725880104</v>
      </c>
      <c r="H72">
        <v>5.872077</v>
      </c>
      <c r="I72">
        <f t="shared" si="5"/>
        <v>814656.24629208259</v>
      </c>
    </row>
    <row r="73" spans="1:9">
      <c r="A73">
        <v>8.56</v>
      </c>
      <c r="B73">
        <v>15.228</v>
      </c>
      <c r="C73">
        <f t="shared" si="3"/>
        <v>15.228</v>
      </c>
      <c r="D73">
        <f t="shared" si="4"/>
        <v>0.13944657975023869</v>
      </c>
      <c r="E73">
        <v>852560</v>
      </c>
      <c r="F73" s="33">
        <v>20975000</v>
      </c>
      <c r="G73" s="35">
        <v>15.2235965746908</v>
      </c>
      <c r="H73">
        <v>13.92483</v>
      </c>
      <c r="I73">
        <f t="shared" si="5"/>
        <v>6113882.4740413949</v>
      </c>
    </row>
    <row r="74" spans="1:9">
      <c r="A74">
        <v>8.5749999999999993</v>
      </c>
      <c r="B74">
        <v>41.573810000000002</v>
      </c>
      <c r="C74">
        <f t="shared" si="3"/>
        <v>41.573810000000002</v>
      </c>
      <c r="D74">
        <f t="shared" si="4"/>
        <v>2.1923974994553425E-2</v>
      </c>
      <c r="E74">
        <v>6286</v>
      </c>
      <c r="F74" s="33">
        <v>2034000</v>
      </c>
      <c r="G74" s="35">
        <v>6.5815324165029496</v>
      </c>
      <c r="H74">
        <v>7.5147349999999999</v>
      </c>
      <c r="I74">
        <f t="shared" si="5"/>
        <v>286718.07925166999</v>
      </c>
    </row>
    <row r="75" spans="1:9">
      <c r="A75">
        <v>8.7370000000000001</v>
      </c>
      <c r="B75">
        <v>51.874000000000002</v>
      </c>
      <c r="C75">
        <f t="shared" si="3"/>
        <v>51.874000000000002</v>
      </c>
      <c r="D75">
        <f t="shared" si="4"/>
        <v>1.2861960718845412E-2</v>
      </c>
      <c r="E75">
        <v>25657</v>
      </c>
      <c r="F75" s="33">
        <v>16299000</v>
      </c>
      <c r="G75" s="35">
        <v>6.0795489366917899</v>
      </c>
      <c r="H75">
        <v>6.1592200000000004</v>
      </c>
      <c r="I75">
        <f t="shared" si="5"/>
        <v>1994796.9489913951</v>
      </c>
    </row>
    <row r="76" spans="1:9">
      <c r="A76">
        <v>8.8219999999999992</v>
      </c>
      <c r="B76">
        <v>49.78</v>
      </c>
      <c r="C76">
        <f t="shared" si="3"/>
        <v>49.78</v>
      </c>
      <c r="D76">
        <f t="shared" si="4"/>
        <v>1.0785725266294158E-2</v>
      </c>
      <c r="E76">
        <v>631</v>
      </c>
      <c r="F76" s="33">
        <v>465000</v>
      </c>
      <c r="G76" s="35">
        <v>6.2906724511930596</v>
      </c>
      <c r="H76">
        <v>6.2906719999999998</v>
      </c>
      <c r="I76">
        <f t="shared" si="5"/>
        <v>58503.25169804773</v>
      </c>
    </row>
    <row r="77" spans="1:9">
      <c r="A77">
        <v>8.8949999999999996</v>
      </c>
      <c r="B77">
        <v>37.398000000000003</v>
      </c>
      <c r="C77">
        <f t="shared" si="3"/>
        <v>37.398000000000003</v>
      </c>
      <c r="D77">
        <f t="shared" si="4"/>
        <v>1.9973105180959775E-3</v>
      </c>
      <c r="E77">
        <v>8128</v>
      </c>
      <c r="F77" s="33">
        <v>43064000</v>
      </c>
      <c r="G77" s="35">
        <v>4.5960194152209803</v>
      </c>
      <c r="H77">
        <v>4.8538050000000004</v>
      </c>
      <c r="I77">
        <f t="shared" si="5"/>
        <v>4069472.3861707631</v>
      </c>
    </row>
    <row r="78" spans="1:9">
      <c r="A78">
        <v>8.9269999999999996</v>
      </c>
      <c r="B78">
        <v>25.274000000000001</v>
      </c>
      <c r="C78">
        <f t="shared" si="3"/>
        <v>25.274000000000001</v>
      </c>
      <c r="D78">
        <f t="shared" si="4"/>
        <v>2.796471594945886E-2</v>
      </c>
      <c r="E78">
        <v>6721531</v>
      </c>
      <c r="F78" s="33">
        <v>1103371000</v>
      </c>
      <c r="G78" s="35">
        <v>10.979039781783101</v>
      </c>
      <c r="H78">
        <v>10.80489</v>
      </c>
      <c r="I78">
        <f t="shared" si="5"/>
        <v>240357563.87255803</v>
      </c>
    </row>
    <row r="79" spans="1:9">
      <c r="A79">
        <v>9.1140000000000008</v>
      </c>
      <c r="B79">
        <v>48.856999999999999</v>
      </c>
      <c r="C79">
        <f t="shared" si="3"/>
        <v>48.856999999999999</v>
      </c>
      <c r="D79">
        <f t="shared" si="4"/>
        <v>3.2222497001493803E-3</v>
      </c>
      <c r="E79">
        <v>25559</v>
      </c>
      <c r="F79" s="33">
        <v>65446000</v>
      </c>
      <c r="G79" s="35">
        <v>6.0706383676145199</v>
      </c>
      <c r="H79">
        <v>6.0493319999999997</v>
      </c>
      <c r="I79">
        <f t="shared" si="5"/>
        <v>7932035.8067889987</v>
      </c>
    </row>
    <row r="80" spans="1:9">
      <c r="A80">
        <v>9.218</v>
      </c>
      <c r="B80">
        <v>6.194</v>
      </c>
      <c r="C80">
        <f t="shared" si="3"/>
        <v>6.194</v>
      </c>
      <c r="D80">
        <f t="shared" si="4"/>
        <v>3.9361696428008137E-2</v>
      </c>
      <c r="E80">
        <v>63002</v>
      </c>
      <c r="F80" s="33">
        <v>6145000</v>
      </c>
      <c r="G80" s="35">
        <v>13.699315868513301</v>
      </c>
      <c r="H80">
        <v>12.34774</v>
      </c>
      <c r="I80">
        <f t="shared" si="5"/>
        <v>1600591.5831201423</v>
      </c>
    </row>
    <row r="81" spans="1:9">
      <c r="A81">
        <v>9.4130000000000003</v>
      </c>
      <c r="B81">
        <v>-34.822000000000003</v>
      </c>
      <c r="C81">
        <f t="shared" si="3"/>
        <v>34.822000000000003</v>
      </c>
      <c r="D81">
        <f t="shared" si="4"/>
        <v>1.3917690567902647E-2</v>
      </c>
      <c r="E81">
        <v>7755</v>
      </c>
      <c r="F81" s="33">
        <v>3463000</v>
      </c>
      <c r="G81" s="35">
        <v>7.9398496240601499</v>
      </c>
      <c r="H81">
        <v>8.1503759999999996</v>
      </c>
      <c r="I81">
        <f t="shared" si="5"/>
        <v>557204.51336120302</v>
      </c>
    </row>
    <row r="82" spans="1:9">
      <c r="A82">
        <v>9.4220000000000006</v>
      </c>
      <c r="B82">
        <v>59.976999999999997</v>
      </c>
      <c r="C82">
        <f t="shared" si="3"/>
        <v>59.976999999999997</v>
      </c>
      <c r="D82">
        <f t="shared" si="4"/>
        <v>9.6491571414935914E-3</v>
      </c>
      <c r="E82">
        <v>5999</v>
      </c>
      <c r="F82" s="33">
        <v>4620000</v>
      </c>
      <c r="G82" s="35">
        <v>6.6206599094241998</v>
      </c>
      <c r="H82">
        <v>6.8363170000000002</v>
      </c>
      <c r="I82">
        <f t="shared" si="5"/>
        <v>621712.3332153979</v>
      </c>
    </row>
    <row r="83" spans="1:9">
      <c r="A83">
        <v>9.516</v>
      </c>
      <c r="B83">
        <v>60.212000000000003</v>
      </c>
      <c r="C83">
        <f t="shared" si="3"/>
        <v>60.212000000000003</v>
      </c>
      <c r="D83">
        <f t="shared" si="4"/>
        <v>1.517590699660506E-2</v>
      </c>
      <c r="E83">
        <v>9528</v>
      </c>
      <c r="F83" s="33">
        <v>5249000</v>
      </c>
      <c r="G83" s="35">
        <v>5.6657764212132804</v>
      </c>
      <c r="H83">
        <v>6.2953070000000002</v>
      </c>
      <c r="I83">
        <f t="shared" si="5"/>
        <v>627837.26877948514</v>
      </c>
    </row>
    <row r="84" spans="1:9">
      <c r="A84">
        <v>9.5419999999999998</v>
      </c>
      <c r="B84">
        <v>46.127899999999997</v>
      </c>
      <c r="C84">
        <f t="shared" si="3"/>
        <v>46.127899999999997</v>
      </c>
      <c r="D84">
        <f t="shared" si="4"/>
        <v>1.2998935963426403E-2</v>
      </c>
      <c r="E84">
        <v>2502</v>
      </c>
      <c r="F84" s="33">
        <v>1967000</v>
      </c>
      <c r="G84" s="35">
        <v>4.6430354468297601</v>
      </c>
      <c r="H84">
        <v>5.1422869999999996</v>
      </c>
      <c r="I84">
        <f t="shared" si="5"/>
        <v>192477.29252914138</v>
      </c>
    </row>
    <row r="85" spans="1:9">
      <c r="A85">
        <v>9.5519999999999996</v>
      </c>
      <c r="B85">
        <v>50.244</v>
      </c>
      <c r="C85">
        <f t="shared" si="3"/>
        <v>50.244</v>
      </c>
      <c r="D85">
        <f t="shared" si="4"/>
        <v>2.6112651286481114E-2</v>
      </c>
      <c r="E85">
        <v>117501</v>
      </c>
      <c r="F85" s="33">
        <v>38530000</v>
      </c>
      <c r="G85" s="35">
        <v>5.2227865333263503</v>
      </c>
      <c r="H85">
        <v>6.4558350000000004</v>
      </c>
      <c r="I85">
        <f t="shared" si="5"/>
        <v>4499772.8767906427</v>
      </c>
    </row>
    <row r="86" spans="1:9">
      <c r="A86">
        <v>9.6820000000000004</v>
      </c>
      <c r="B86">
        <v>15.311999999999999</v>
      </c>
      <c r="C86">
        <f t="shared" si="3"/>
        <v>15.311999999999999</v>
      </c>
      <c r="D86">
        <f t="shared" si="4"/>
        <v>0.25353668476020563</v>
      </c>
      <c r="E86">
        <v>283944</v>
      </c>
      <c r="F86" s="33">
        <v>4401000</v>
      </c>
      <c r="G86" s="35">
        <v>13.327370304114501</v>
      </c>
      <c r="H86">
        <v>12.119859999999999</v>
      </c>
      <c r="I86">
        <f t="shared" si="5"/>
        <v>1119932.605684079</v>
      </c>
    </row>
    <row r="87" spans="1:9">
      <c r="A87">
        <v>9.9429999999999996</v>
      </c>
      <c r="B87">
        <v>45.414999999999999</v>
      </c>
      <c r="C87">
        <f t="shared" si="3"/>
        <v>45.414999999999999</v>
      </c>
      <c r="D87">
        <f t="shared" si="4"/>
        <v>3.4703367387762933E-3</v>
      </c>
      <c r="E87">
        <v>18955</v>
      </c>
      <c r="F87" s="33">
        <v>58093000</v>
      </c>
      <c r="G87" s="35">
        <v>4.5714967772738104</v>
      </c>
      <c r="H87">
        <v>4.8306789999999999</v>
      </c>
      <c r="I87">
        <f t="shared" si="5"/>
        <v>5462005.9742916748</v>
      </c>
    </row>
    <row r="88" spans="1:9">
      <c r="A88">
        <v>10.034000000000001</v>
      </c>
      <c r="B88">
        <v>38.058</v>
      </c>
      <c r="C88">
        <f t="shared" si="3"/>
        <v>38.058</v>
      </c>
      <c r="D88">
        <f t="shared" si="4"/>
        <v>4.6755371927094964E-3</v>
      </c>
      <c r="E88">
        <v>5038</v>
      </c>
      <c r="F88" s="33">
        <v>11120000</v>
      </c>
      <c r="G88" s="35">
        <v>4.7455482238090898</v>
      </c>
      <c r="H88">
        <v>4.9444090000000003</v>
      </c>
      <c r="I88">
        <f t="shared" si="5"/>
        <v>1077523.2432875708</v>
      </c>
    </row>
    <row r="89" spans="1:9">
      <c r="A89">
        <v>10.07</v>
      </c>
      <c r="B89">
        <v>-8.8333329999999997</v>
      </c>
      <c r="C89">
        <f t="shared" si="3"/>
        <v>8.8333329999999997</v>
      </c>
      <c r="D89">
        <f t="shared" si="4"/>
        <v>0.21681773872756052</v>
      </c>
      <c r="E89">
        <v>60707</v>
      </c>
      <c r="F89" s="33">
        <v>947000</v>
      </c>
      <c r="G89" s="35">
        <v>16.2462159434914</v>
      </c>
      <c r="H89">
        <v>13.319879999999999</v>
      </c>
      <c r="I89">
        <f t="shared" si="5"/>
        <v>279990.92858486355</v>
      </c>
    </row>
    <row r="90" spans="1:9">
      <c r="A90">
        <v>10.105</v>
      </c>
      <c r="B90">
        <v>38.816000000000003</v>
      </c>
      <c r="C90">
        <f t="shared" si="3"/>
        <v>38.816000000000003</v>
      </c>
      <c r="D90">
        <f t="shared" si="4"/>
        <v>4.8296726031451624E-3</v>
      </c>
      <c r="E90">
        <v>5248</v>
      </c>
      <c r="F90" s="33">
        <v>10495000</v>
      </c>
      <c r="G90" s="35">
        <v>5.1389020574571003</v>
      </c>
      <c r="H90">
        <v>5.214753</v>
      </c>
      <c r="I90">
        <f t="shared" si="5"/>
        <v>1086616.0982801227</v>
      </c>
    </row>
    <row r="91" spans="1:9">
      <c r="A91">
        <v>10.257999999999999</v>
      </c>
      <c r="B91">
        <v>51.51</v>
      </c>
      <c r="C91">
        <f t="shared" si="3"/>
        <v>51.51</v>
      </c>
      <c r="D91">
        <f t="shared" si="4"/>
        <v>9.8528933633960808E-5</v>
      </c>
      <c r="E91">
        <v>720</v>
      </c>
      <c r="F91" s="33">
        <v>59668000</v>
      </c>
      <c r="G91" s="35">
        <v>5.8894789246598096</v>
      </c>
      <c r="H91">
        <v>6.3574510000000002</v>
      </c>
      <c r="I91">
        <f t="shared" si="5"/>
        <v>7307498.1474460149</v>
      </c>
    </row>
    <row r="92" spans="1:9">
      <c r="A92">
        <v>10.265000000000001</v>
      </c>
      <c r="B92">
        <v>48.161000000000001</v>
      </c>
      <c r="C92">
        <f t="shared" si="3"/>
        <v>48.161000000000001</v>
      </c>
      <c r="D92">
        <f t="shared" si="4"/>
        <v>7.023127973958893E-4</v>
      </c>
      <c r="E92">
        <v>5760</v>
      </c>
      <c r="F92" s="33">
        <v>82689000</v>
      </c>
      <c r="G92" s="35">
        <v>4.7893510653788303</v>
      </c>
      <c r="H92">
        <v>5.1291070000000003</v>
      </c>
      <c r="I92">
        <f t="shared" si="5"/>
        <v>8201473.7896811012</v>
      </c>
    </row>
    <row r="93" spans="1:9">
      <c r="A93">
        <v>10.334</v>
      </c>
      <c r="B93">
        <v>50.837000000000003</v>
      </c>
      <c r="C93">
        <f t="shared" si="3"/>
        <v>50.837000000000003</v>
      </c>
      <c r="D93">
        <f t="shared" si="4"/>
        <v>5.4204043328246083E-3</v>
      </c>
      <c r="E93">
        <v>6566</v>
      </c>
      <c r="F93" s="33">
        <v>10419000</v>
      </c>
      <c r="G93" s="35">
        <v>5.6355606758832604</v>
      </c>
      <c r="H93">
        <v>5.9907830000000004</v>
      </c>
      <c r="I93">
        <f t="shared" si="5"/>
        <v>1211348.7475902769</v>
      </c>
    </row>
    <row r="94" spans="1:9">
      <c r="A94">
        <v>10.39</v>
      </c>
      <c r="B94">
        <v>59.277999999999999</v>
      </c>
      <c r="C94">
        <f t="shared" si="3"/>
        <v>59.277999999999999</v>
      </c>
      <c r="D94">
        <f t="shared" si="4"/>
        <v>2.7885676258417695E-2</v>
      </c>
      <c r="E94">
        <v>30207</v>
      </c>
      <c r="F94" s="33">
        <v>9041000</v>
      </c>
      <c r="G94" s="35">
        <v>5.2184466019417499</v>
      </c>
      <c r="H94">
        <v>6.7630189999999999</v>
      </c>
      <c r="I94">
        <f t="shared" si="5"/>
        <v>1083244.3050715537</v>
      </c>
    </row>
    <row r="95" spans="1:9">
      <c r="A95">
        <v>10.51</v>
      </c>
      <c r="B95">
        <v>6.3639999999999999</v>
      </c>
      <c r="C95">
        <f t="shared" si="3"/>
        <v>6.3639999999999999</v>
      </c>
      <c r="D95">
        <f t="shared" si="4"/>
        <v>6.6477589369735079E-2</v>
      </c>
      <c r="E95">
        <v>150376</v>
      </c>
      <c r="F95" s="33">
        <v>8439000</v>
      </c>
      <c r="G95" s="35">
        <v>14.387391967463101</v>
      </c>
      <c r="H95">
        <v>12.417389999999999</v>
      </c>
      <c r="I95">
        <f t="shared" si="5"/>
        <v>2262055.5502342107</v>
      </c>
    </row>
    <row r="96" spans="1:9">
      <c r="A96">
        <v>10.54</v>
      </c>
      <c r="B96">
        <v>-17.978999999999999</v>
      </c>
      <c r="C96">
        <f t="shared" si="3"/>
        <v>17.978999999999999</v>
      </c>
      <c r="D96">
        <f t="shared" si="4"/>
        <v>8.2589354522833391E-2</v>
      </c>
      <c r="E96">
        <v>42811</v>
      </c>
      <c r="F96" s="33">
        <v>2031000</v>
      </c>
      <c r="G96" s="35">
        <v>12.8855721393035</v>
      </c>
      <c r="H96">
        <v>12.63682</v>
      </c>
      <c r="I96">
        <f t="shared" si="5"/>
        <v>518359.78434925398</v>
      </c>
    </row>
    <row r="97" spans="1:9">
      <c r="A97">
        <v>10.602</v>
      </c>
      <c r="B97">
        <v>17.925000000000001</v>
      </c>
      <c r="C97">
        <f t="shared" si="3"/>
        <v>17.925000000000001</v>
      </c>
      <c r="D97">
        <f t="shared" si="4"/>
        <v>0.16060199929618357</v>
      </c>
      <c r="E97">
        <v>125204</v>
      </c>
      <c r="F97" s="33">
        <v>3069000</v>
      </c>
      <c r="G97" s="35">
        <v>13.3713136729223</v>
      </c>
      <c r="H97">
        <v>12.03083</v>
      </c>
      <c r="I97">
        <f t="shared" si="5"/>
        <v>779591.78932198544</v>
      </c>
    </row>
    <row r="98" spans="1:9">
      <c r="A98">
        <v>10.670999999999999</v>
      </c>
      <c r="B98">
        <v>55.718000000000004</v>
      </c>
      <c r="C98">
        <f t="shared" si="3"/>
        <v>55.718000000000004</v>
      </c>
      <c r="D98">
        <f t="shared" si="4"/>
        <v>2.386174050253758E-2</v>
      </c>
      <c r="E98">
        <v>16555</v>
      </c>
      <c r="F98" s="33">
        <v>5431000</v>
      </c>
      <c r="G98" s="35">
        <v>6.3134576333764096</v>
      </c>
      <c r="H98">
        <v>6.4611409999999996</v>
      </c>
      <c r="I98">
        <f t="shared" si="5"/>
        <v>693788.45177867287</v>
      </c>
    </row>
    <row r="99" spans="1:9">
      <c r="A99">
        <v>10.676</v>
      </c>
      <c r="B99">
        <v>42.033999999999999</v>
      </c>
      <c r="C99">
        <f t="shared" si="3"/>
        <v>42.033999999999999</v>
      </c>
      <c r="D99">
        <f t="shared" si="4"/>
        <v>5.7598667765139895E-2</v>
      </c>
      <c r="E99">
        <v>33994</v>
      </c>
      <c r="F99" s="33">
        <v>4474000</v>
      </c>
      <c r="G99" s="35">
        <v>5.3751399776035802</v>
      </c>
      <c r="H99">
        <v>7.8163499999999999</v>
      </c>
      <c r="I99">
        <f t="shared" si="5"/>
        <v>590187.26159798424</v>
      </c>
    </row>
    <row r="100" spans="1:9">
      <c r="A100">
        <v>10.78</v>
      </c>
      <c r="B100">
        <v>6.694</v>
      </c>
      <c r="C100">
        <f t="shared" si="3"/>
        <v>6.694</v>
      </c>
      <c r="D100">
        <f t="shared" si="4"/>
        <v>0.19026925102870426</v>
      </c>
      <c r="E100">
        <v>1057760</v>
      </c>
      <c r="F100" s="33">
        <v>22113000</v>
      </c>
      <c r="G100" s="35">
        <v>13.065303700999401</v>
      </c>
      <c r="H100">
        <v>12.07502</v>
      </c>
      <c r="I100">
        <f t="shared" si="5"/>
        <v>5559279.7800019979</v>
      </c>
    </row>
    <row r="101" spans="1:9">
      <c r="A101">
        <v>10.872</v>
      </c>
      <c r="B101">
        <v>44.308</v>
      </c>
      <c r="C101">
        <f t="shared" si="3"/>
        <v>44.308</v>
      </c>
      <c r="D101">
        <f t="shared" si="4"/>
        <v>6.0344277194910945E-3</v>
      </c>
      <c r="E101">
        <v>14650</v>
      </c>
      <c r="F101" s="33">
        <v>14825000</v>
      </c>
      <c r="G101" s="35">
        <v>7.2335944184822001</v>
      </c>
      <c r="H101">
        <v>9.1423679999999994</v>
      </c>
      <c r="I101">
        <f t="shared" si="5"/>
        <v>2427736.4285399858</v>
      </c>
    </row>
    <row r="102" spans="1:9">
      <c r="A102">
        <v>11.087</v>
      </c>
      <c r="B102">
        <v>44.046729999999997</v>
      </c>
      <c r="C102">
        <f t="shared" si="3"/>
        <v>44.046729999999997</v>
      </c>
      <c r="D102">
        <f t="shared" si="4"/>
        <v>8.1550730957089185E-4</v>
      </c>
      <c r="E102">
        <v>992</v>
      </c>
      <c r="F102" s="33">
        <v>9778991</v>
      </c>
      <c r="G102" s="35">
        <v>5.8745941558441599</v>
      </c>
      <c r="H102">
        <v>6.5645290000000003</v>
      </c>
      <c r="I102">
        <f t="shared" si="5"/>
        <v>1216420.7338889164</v>
      </c>
    </row>
    <row r="103" spans="1:9">
      <c r="A103">
        <v>11.407999999999999</v>
      </c>
      <c r="B103">
        <v>45.110080000000004</v>
      </c>
      <c r="C103">
        <f t="shared" si="3"/>
        <v>45.110080000000004</v>
      </c>
      <c r="D103">
        <f t="shared" si="4"/>
        <v>3.8807245839603648E-3</v>
      </c>
      <c r="E103">
        <v>1984</v>
      </c>
      <c r="F103" s="33">
        <v>4551000</v>
      </c>
      <c r="G103" s="35">
        <v>5.4254840162089204</v>
      </c>
      <c r="H103">
        <v>5.8081950000000004</v>
      </c>
      <c r="I103">
        <f t="shared" si="5"/>
        <v>511244.73202766798</v>
      </c>
    </row>
    <row r="104" spans="1:9">
      <c r="A104">
        <v>11.628</v>
      </c>
      <c r="B104">
        <v>14.772</v>
      </c>
      <c r="C104">
        <f t="shared" si="3"/>
        <v>14.772</v>
      </c>
      <c r="D104">
        <f t="shared" si="4"/>
        <v>0.13159996961151463</v>
      </c>
      <c r="E104">
        <v>423324</v>
      </c>
      <c r="F104" s="33">
        <v>11658000</v>
      </c>
      <c r="G104" s="35">
        <v>14.554157064350299</v>
      </c>
      <c r="H104">
        <v>13.03847</v>
      </c>
      <c r="I104">
        <f t="shared" si="5"/>
        <v>3216748.4631619579</v>
      </c>
    </row>
    <row r="105" spans="1:9">
      <c r="A105">
        <v>11.898</v>
      </c>
      <c r="B105">
        <v>55.317999999999998</v>
      </c>
      <c r="C105">
        <f t="shared" si="3"/>
        <v>55.317999999999998</v>
      </c>
      <c r="D105">
        <f t="shared" si="4"/>
        <v>3.5989936236666589E-2</v>
      </c>
      <c r="E105">
        <v>15146</v>
      </c>
      <c r="F105" s="33">
        <v>3431000</v>
      </c>
      <c r="G105" s="35">
        <v>5.3571428571428603</v>
      </c>
      <c r="H105">
        <v>6.9086650000000001</v>
      </c>
      <c r="I105">
        <f t="shared" si="5"/>
        <v>420839.86757857155</v>
      </c>
    </row>
    <row r="106" spans="1:9">
      <c r="A106">
        <v>12.166</v>
      </c>
      <c r="B106">
        <v>44.526000000000003</v>
      </c>
      <c r="C106">
        <f t="shared" si="3"/>
        <v>44.526000000000003</v>
      </c>
      <c r="D106">
        <f t="shared" si="4"/>
        <v>3.9742271393227021E-3</v>
      </c>
      <c r="E106">
        <v>9261</v>
      </c>
      <c r="F106" s="33">
        <v>21711000</v>
      </c>
      <c r="G106" s="35">
        <v>5.1862808542109597</v>
      </c>
      <c r="H106">
        <v>5.546824</v>
      </c>
      <c r="I106">
        <f t="shared" si="5"/>
        <v>2330264.3948977417</v>
      </c>
    </row>
    <row r="107" spans="1:9">
      <c r="A107">
        <v>12.348000000000001</v>
      </c>
      <c r="B107">
        <v>13.257</v>
      </c>
      <c r="C107">
        <f t="shared" si="3"/>
        <v>13.257</v>
      </c>
      <c r="D107">
        <f t="shared" si="4"/>
        <v>0.1849423624561137</v>
      </c>
      <c r="E107">
        <v>73628</v>
      </c>
      <c r="F107" s="33">
        <v>1517000</v>
      </c>
      <c r="G107" s="35">
        <v>14.267015706806299</v>
      </c>
      <c r="H107">
        <v>11.97644</v>
      </c>
      <c r="I107">
        <f t="shared" si="5"/>
        <v>398113.2230722516</v>
      </c>
    </row>
    <row r="108" spans="1:9">
      <c r="A108">
        <v>12.587999999999999</v>
      </c>
      <c r="B108">
        <v>47.165999999999997</v>
      </c>
      <c r="C108">
        <f t="shared" si="3"/>
        <v>47.165999999999997</v>
      </c>
      <c r="D108">
        <f t="shared" si="4"/>
        <v>2.1140171357462711E-2</v>
      </c>
      <c r="E108">
        <v>12469</v>
      </c>
      <c r="F108" s="33">
        <v>4206000</v>
      </c>
      <c r="G108" s="35">
        <v>5.7477381585950003</v>
      </c>
      <c r="H108">
        <v>8.2756790000000002</v>
      </c>
      <c r="I108">
        <f t="shared" si="5"/>
        <v>589824.92569050565</v>
      </c>
    </row>
    <row r="109" spans="1:9">
      <c r="A109">
        <v>12.887</v>
      </c>
      <c r="B109">
        <v>11.670999999999999</v>
      </c>
      <c r="C109">
        <f t="shared" si="3"/>
        <v>11.670999999999999</v>
      </c>
      <c r="D109">
        <f t="shared" si="4"/>
        <v>0.17626537884437032</v>
      </c>
      <c r="E109">
        <v>440459</v>
      </c>
      <c r="F109" s="33">
        <v>9402000</v>
      </c>
      <c r="G109" s="35">
        <v>14.172630665799201</v>
      </c>
      <c r="H109">
        <v>12.40512</v>
      </c>
      <c r="I109">
        <f t="shared" si="5"/>
        <v>2498840.1175984405</v>
      </c>
    </row>
    <row r="110" spans="1:9">
      <c r="A110">
        <v>12.901</v>
      </c>
      <c r="B110">
        <v>-0.51300000000000001</v>
      </c>
      <c r="C110">
        <f t="shared" si="3"/>
        <v>0.51300000000000001</v>
      </c>
      <c r="D110">
        <f t="shared" si="4"/>
        <v>0.1519354197804903</v>
      </c>
      <c r="E110">
        <v>1361191</v>
      </c>
      <c r="F110" s="33">
        <v>34256000</v>
      </c>
      <c r="G110" s="35">
        <v>13.826222917132</v>
      </c>
      <c r="H110">
        <v>12.326890000000001</v>
      </c>
      <c r="I110">
        <f t="shared" si="5"/>
        <v>8959010.3608927373</v>
      </c>
    </row>
    <row r="111" spans="1:9">
      <c r="A111">
        <v>13.27</v>
      </c>
      <c r="B111">
        <v>-2.1539999999999999</v>
      </c>
      <c r="C111">
        <f t="shared" si="3"/>
        <v>2.1539999999999999</v>
      </c>
      <c r="D111">
        <f t="shared" si="4"/>
        <v>6.2958324264073648E-2</v>
      </c>
      <c r="E111">
        <v>649370</v>
      </c>
      <c r="F111" s="33">
        <v>38329000</v>
      </c>
      <c r="G111" s="35">
        <v>14.4483182936833</v>
      </c>
      <c r="H111">
        <v>12.461550000000001</v>
      </c>
      <c r="I111">
        <f t="shared" si="5"/>
        <v>10314283.418285873</v>
      </c>
    </row>
    <row r="112" spans="1:9">
      <c r="A112">
        <v>13.366</v>
      </c>
      <c r="B112">
        <v>58.685000000000002</v>
      </c>
      <c r="C112">
        <f t="shared" si="3"/>
        <v>58.685000000000002</v>
      </c>
      <c r="D112">
        <f t="shared" si="4"/>
        <v>1.6017741869950697E-2</v>
      </c>
      <c r="E112">
        <v>2200</v>
      </c>
      <c r="F112" s="33">
        <v>1330000</v>
      </c>
      <c r="G112" s="35">
        <v>4.6062407132243699</v>
      </c>
      <c r="H112">
        <v>5.7206539999999997</v>
      </c>
      <c r="I112">
        <f t="shared" si="5"/>
        <v>137347.69968588412</v>
      </c>
    </row>
    <row r="113" spans="1:9">
      <c r="A113">
        <v>13.436</v>
      </c>
      <c r="B113">
        <v>-29.13</v>
      </c>
      <c r="C113">
        <f t="shared" si="3"/>
        <v>29.13</v>
      </c>
      <c r="D113">
        <f t="shared" si="4"/>
        <v>4.9130190456405674E-2</v>
      </c>
      <c r="E113">
        <v>494377</v>
      </c>
      <c r="F113" s="33">
        <v>48432000</v>
      </c>
      <c r="G113" s="35">
        <v>10.417490067189499</v>
      </c>
      <c r="H113">
        <v>10.359249999999999</v>
      </c>
      <c r="I113">
        <f t="shared" si="5"/>
        <v>10062590.74934122</v>
      </c>
    </row>
    <row r="114" spans="1:9">
      <c r="A114">
        <v>13.492000000000001</v>
      </c>
      <c r="B114">
        <v>9.0069999999999997</v>
      </c>
      <c r="C114">
        <f t="shared" si="3"/>
        <v>9.0069999999999997</v>
      </c>
      <c r="D114">
        <f t="shared" si="4"/>
        <v>0.2130636970099764</v>
      </c>
      <c r="E114">
        <v>4613002</v>
      </c>
      <c r="F114" s="33">
        <v>77431000</v>
      </c>
      <c r="G114" s="35">
        <v>14.851326011251</v>
      </c>
      <c r="H114">
        <v>13.110099999999999</v>
      </c>
      <c r="I114">
        <f t="shared" si="5"/>
        <v>21650811.774771761</v>
      </c>
    </row>
    <row r="115" spans="1:9">
      <c r="A115">
        <v>13.534000000000001</v>
      </c>
      <c r="B115">
        <v>47.418999999999997</v>
      </c>
      <c r="C115">
        <f t="shared" si="3"/>
        <v>47.418999999999997</v>
      </c>
      <c r="D115">
        <f t="shared" si="4"/>
        <v>1.365001290779078E-2</v>
      </c>
      <c r="E115">
        <v>14911</v>
      </c>
      <c r="F115" s="33">
        <v>10098000</v>
      </c>
      <c r="G115" s="35">
        <v>4.9325129019452199</v>
      </c>
      <c r="H115">
        <v>5.8852719999999996</v>
      </c>
      <c r="I115">
        <f t="shared" si="5"/>
        <v>1092379.9193984284</v>
      </c>
    </row>
    <row r="116" spans="1:9">
      <c r="A116">
        <v>14.002000000000001</v>
      </c>
      <c r="B116">
        <v>12.048999999999999</v>
      </c>
      <c r="C116">
        <f t="shared" si="3"/>
        <v>12.048999999999999</v>
      </c>
      <c r="D116">
        <f t="shared" si="4"/>
        <v>0.35462639132088597</v>
      </c>
      <c r="E116">
        <v>1291304</v>
      </c>
      <c r="F116" s="33">
        <v>13228000</v>
      </c>
      <c r="G116" s="35">
        <v>14.7927272727273</v>
      </c>
      <c r="H116">
        <v>12.73455</v>
      </c>
      <c r="I116">
        <f t="shared" si="5"/>
        <v>3641308.2376363673</v>
      </c>
    </row>
    <row r="117" spans="1:9">
      <c r="A117">
        <v>14.41</v>
      </c>
      <c r="B117">
        <v>42.073</v>
      </c>
      <c r="C117">
        <f t="shared" si="3"/>
        <v>42.073</v>
      </c>
      <c r="D117">
        <f t="shared" si="4"/>
        <v>2.2729728578708426E-2</v>
      </c>
      <c r="E117">
        <v>16540</v>
      </c>
      <c r="F117" s="33">
        <v>7726000</v>
      </c>
      <c r="G117" s="35">
        <v>4.2118863049095596</v>
      </c>
      <c r="H117">
        <v>5.2067180000000004</v>
      </c>
      <c r="I117">
        <f t="shared" si="5"/>
        <v>727681.36859731271</v>
      </c>
    </row>
    <row r="118" spans="1:9">
      <c r="A118">
        <v>14.458</v>
      </c>
      <c r="B118">
        <v>53.547089999999997</v>
      </c>
      <c r="C118">
        <f t="shared" si="3"/>
        <v>53.547089999999997</v>
      </c>
      <c r="D118">
        <f t="shared" si="4"/>
        <v>3.7064133683352554E-2</v>
      </c>
      <c r="E118">
        <v>39842</v>
      </c>
      <c r="F118" s="33">
        <v>9755000</v>
      </c>
      <c r="G118" s="35">
        <v>4.8171911599959296</v>
      </c>
      <c r="H118">
        <v>6.202261</v>
      </c>
      <c r="I118">
        <f t="shared" si="5"/>
        <v>1074947.5582076029</v>
      </c>
    </row>
    <row r="119" spans="1:9">
      <c r="A119">
        <v>14.635</v>
      </c>
      <c r="B119">
        <v>-15.811</v>
      </c>
      <c r="C119">
        <f t="shared" si="3"/>
        <v>15.811</v>
      </c>
      <c r="D119">
        <f t="shared" si="4"/>
        <v>1.4385729135565149E-2</v>
      </c>
      <c r="E119">
        <v>53208</v>
      </c>
      <c r="F119" s="33">
        <v>12884000</v>
      </c>
      <c r="G119" s="35">
        <v>15.708531673379699</v>
      </c>
      <c r="H119">
        <v>12.998900000000001</v>
      </c>
      <c r="I119">
        <f t="shared" si="5"/>
        <v>3698665.4967982406</v>
      </c>
    </row>
    <row r="120" spans="1:9">
      <c r="A120">
        <v>15.102</v>
      </c>
      <c r="B120">
        <v>-21.536000000000001</v>
      </c>
      <c r="C120">
        <f t="shared" si="3"/>
        <v>21.536000000000001</v>
      </c>
      <c r="D120">
        <f t="shared" si="4"/>
        <v>0.11318631277566368</v>
      </c>
      <c r="E120">
        <v>47012</v>
      </c>
      <c r="F120" s="33">
        <v>1765000</v>
      </c>
      <c r="G120" s="35">
        <v>11.7391304347826</v>
      </c>
      <c r="H120">
        <v>11.793480000000001</v>
      </c>
      <c r="I120">
        <f t="shared" si="5"/>
        <v>415350.57417391287</v>
      </c>
    </row>
    <row r="121" spans="1:9">
      <c r="A121">
        <v>15.428000000000001</v>
      </c>
      <c r="B121">
        <v>-26.545000000000002</v>
      </c>
      <c r="C121">
        <f t="shared" si="3"/>
        <v>26.545000000000002</v>
      </c>
      <c r="D121">
        <f t="shared" si="4"/>
        <v>0.17631615302614742</v>
      </c>
      <c r="E121">
        <v>50715</v>
      </c>
      <c r="F121" s="33">
        <v>1032000</v>
      </c>
      <c r="G121" s="35">
        <v>13.8023152270703</v>
      </c>
      <c r="H121">
        <v>14.069459999999999</v>
      </c>
      <c r="I121">
        <f t="shared" si="5"/>
        <v>287636.72034336551</v>
      </c>
    </row>
    <row r="122" spans="1:9">
      <c r="A122">
        <v>15.475</v>
      </c>
      <c r="B122">
        <v>-3.3650000000000002</v>
      </c>
      <c r="C122">
        <f t="shared" si="3"/>
        <v>3.3650000000000002</v>
      </c>
      <c r="D122">
        <f t="shared" si="4"/>
        <v>0.21519671933269541</v>
      </c>
      <c r="E122">
        <v>434146</v>
      </c>
      <c r="F122" s="33">
        <v>7548000</v>
      </c>
      <c r="G122" s="35">
        <v>13.526701002981801</v>
      </c>
      <c r="H122">
        <v>13.201409999999999</v>
      </c>
      <c r="I122">
        <f t="shared" si="5"/>
        <v>2017437.818505066</v>
      </c>
    </row>
    <row r="123" spans="1:9">
      <c r="A123">
        <v>15.792</v>
      </c>
      <c r="B123">
        <v>50.280999999999999</v>
      </c>
      <c r="C123">
        <f t="shared" si="3"/>
        <v>50.280999999999999</v>
      </c>
      <c r="D123">
        <f t="shared" si="4"/>
        <v>3.3962057618245424E-2</v>
      </c>
      <c r="E123">
        <v>164838</v>
      </c>
      <c r="F123" s="33">
        <v>46481000</v>
      </c>
      <c r="G123" s="35">
        <v>4.4806647491211198</v>
      </c>
      <c r="H123">
        <v>5.961436</v>
      </c>
      <c r="I123">
        <f t="shared" si="5"/>
        <v>4853592.8491989877</v>
      </c>
    </row>
    <row r="124" spans="1:9">
      <c r="A124">
        <v>16.523</v>
      </c>
      <c r="B124">
        <v>-29.594999999999999</v>
      </c>
      <c r="C124">
        <f t="shared" si="3"/>
        <v>29.594999999999999</v>
      </c>
      <c r="D124">
        <f t="shared" si="4"/>
        <v>0.21258151111446974</v>
      </c>
      <c r="E124">
        <v>100940</v>
      </c>
      <c r="F124" s="33">
        <v>1795000</v>
      </c>
      <c r="G124" s="35">
        <v>13.527054108216401</v>
      </c>
      <c r="H124">
        <v>12.925850000000001</v>
      </c>
      <c r="I124">
        <f t="shared" si="5"/>
        <v>474829.62874248443</v>
      </c>
    </row>
    <row r="125" spans="1:9">
      <c r="A125">
        <v>16.773</v>
      </c>
      <c r="B125">
        <v>-2.032</v>
      </c>
      <c r="C125">
        <f t="shared" si="3"/>
        <v>2.032</v>
      </c>
      <c r="D125">
        <f t="shared" si="4"/>
        <v>0.10843101463546574</v>
      </c>
      <c r="E125">
        <v>251757</v>
      </c>
      <c r="F125" s="33">
        <v>9038000</v>
      </c>
      <c r="G125" s="35">
        <v>13.645462633452</v>
      </c>
      <c r="H125">
        <v>12.044040000000001</v>
      </c>
      <c r="I125">
        <f t="shared" si="5"/>
        <v>2321817.2480113916</v>
      </c>
    </row>
    <row r="126" spans="1:9">
      <c r="A126">
        <v>16.888000000000002</v>
      </c>
      <c r="B126">
        <v>-18.498999999999999</v>
      </c>
      <c r="C126">
        <f t="shared" si="3"/>
        <v>18.498999999999999</v>
      </c>
      <c r="D126">
        <f t="shared" si="4"/>
        <v>0.1797027513157555</v>
      </c>
      <c r="E126">
        <v>938034</v>
      </c>
      <c r="F126" s="33">
        <v>19792000</v>
      </c>
      <c r="G126" s="35">
        <v>14.2644588432925</v>
      </c>
      <c r="H126">
        <v>12.10943</v>
      </c>
      <c r="I126">
        <f t="shared" si="5"/>
        <v>5219920.0798644507</v>
      </c>
    </row>
    <row r="127" spans="1:9">
      <c r="A127">
        <v>17.385000000000002</v>
      </c>
      <c r="B127">
        <v>13.875999999999999</v>
      </c>
      <c r="C127">
        <f t="shared" si="3"/>
        <v>13.875999999999999</v>
      </c>
      <c r="D127">
        <f t="shared" si="4"/>
        <v>0.31263728976335514</v>
      </c>
      <c r="E127">
        <v>1249230</v>
      </c>
      <c r="F127" s="33">
        <v>13957000</v>
      </c>
      <c r="G127" s="35">
        <v>15.791482216455501</v>
      </c>
      <c r="H127">
        <v>12.83774</v>
      </c>
      <c r="I127">
        <f t="shared" si="5"/>
        <v>3995780.5447506947</v>
      </c>
    </row>
    <row r="128" spans="1:9">
      <c r="A128">
        <v>17.388999999999999</v>
      </c>
      <c r="B128">
        <v>6.5430000000000001</v>
      </c>
      <c r="C128">
        <f t="shared" si="3"/>
        <v>6.5430000000000001</v>
      </c>
      <c r="D128">
        <f t="shared" si="4"/>
        <v>0.20613779365821039</v>
      </c>
      <c r="E128">
        <v>7133266</v>
      </c>
      <c r="F128" s="33">
        <v>131530000</v>
      </c>
      <c r="G128" s="35">
        <v>14.0347390313673</v>
      </c>
      <c r="H128">
        <v>12.27436</v>
      </c>
      <c r="I128">
        <f t="shared" si="5"/>
        <v>34604357.955957413</v>
      </c>
    </row>
    <row r="129" spans="1:9">
      <c r="A129">
        <v>17.443999999999999</v>
      </c>
      <c r="B129">
        <v>12.507999999999999</v>
      </c>
      <c r="C129">
        <f t="shared" ref="C129:C131" si="6">ABS(B129)</f>
        <v>12.507999999999999</v>
      </c>
      <c r="D129">
        <f t="shared" ref="D129:D131" si="7">E129/I129</f>
        <v>0.26196745741580946</v>
      </c>
      <c r="E129">
        <v>965095</v>
      </c>
      <c r="F129" s="33">
        <v>13518000</v>
      </c>
      <c r="G129" s="35">
        <v>14.319526627218901</v>
      </c>
      <c r="H129">
        <v>12.93322</v>
      </c>
      <c r="I129">
        <f t="shared" ref="I129:I131" si="8">(G129+H129)/100*F129</f>
        <v>3684026.2890674509</v>
      </c>
    </row>
    <row r="130" spans="1:9">
      <c r="A130">
        <v>18.143999999999998</v>
      </c>
      <c r="B130">
        <v>4.3310000000000004</v>
      </c>
      <c r="C130">
        <f t="shared" si="6"/>
        <v>4.3310000000000004</v>
      </c>
      <c r="D130">
        <f t="shared" si="7"/>
        <v>0.3052838483337269</v>
      </c>
      <c r="E130">
        <v>317951</v>
      </c>
      <c r="F130" s="33">
        <v>4038000</v>
      </c>
      <c r="G130" s="35">
        <v>13.773768893222799</v>
      </c>
      <c r="H130">
        <v>12.01853</v>
      </c>
      <c r="I130">
        <f t="shared" si="8"/>
        <v>1041493.0293083366</v>
      </c>
    </row>
    <row r="131" spans="1:9">
      <c r="A131">
        <v>20.212</v>
      </c>
      <c r="B131">
        <v>-12.942</v>
      </c>
      <c r="C131">
        <f t="shared" si="6"/>
        <v>12.942</v>
      </c>
      <c r="D131">
        <f t="shared" si="7"/>
        <v>2.4335441186421784E-2</v>
      </c>
      <c r="E131">
        <v>78933</v>
      </c>
      <c r="F131" s="33">
        <v>11668000</v>
      </c>
      <c r="G131" s="35">
        <v>15.1729425796558</v>
      </c>
      <c r="H131">
        <v>12.62566</v>
      </c>
      <c r="I131">
        <f t="shared" si="8"/>
        <v>3243540.9489942389</v>
      </c>
    </row>
    <row r="132" spans="1:9">
      <c r="D132">
        <f>AVERAGE(D2:D131)</f>
        <v>5.6528665772477213E-2</v>
      </c>
    </row>
  </sheetData>
  <sortState ref="A2:F140">
    <sortCondition ref="A2:A1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data1</vt:lpstr>
      <vt:lpstr>data2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2013-05-01T02:20:40Z</dcterms:modified>
</cp:coreProperties>
</file>